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8505"/>
  </bookViews>
  <sheets>
    <sheet name="YE Projectionj" sheetId="6" r:id="rId1"/>
    <sheet name="Proposed" sheetId="1" r:id="rId2"/>
    <sheet name="Notes" sheetId="2" r:id="rId3"/>
    <sheet name="Reserve" sheetId="3" r:id="rId4"/>
    <sheet name="Revenue - Expense" sheetId="5" r:id="rId5"/>
    <sheet name="Approved BUdget" sheetId="4" r:id="rId6"/>
  </sheets>
  <definedNames>
    <definedName name="_xlnm.Print_Area" localSheetId="3">Reserve!$A$1:$L$31</definedName>
  </definedNames>
  <calcPr calcId="145621"/>
</workbook>
</file>

<file path=xl/calcChain.xml><?xml version="1.0" encoding="utf-8"?>
<calcChain xmlns="http://schemas.openxmlformats.org/spreadsheetml/2006/main">
  <c r="A33" i="6" l="1"/>
  <c r="C30" i="6"/>
  <c r="B30" i="6"/>
  <c r="D26" i="6"/>
  <c r="C26" i="6"/>
  <c r="B26" i="6"/>
  <c r="D24" i="6"/>
  <c r="E23" i="6"/>
  <c r="E22" i="6"/>
  <c r="D21" i="6"/>
  <c r="E21" i="6" s="1"/>
  <c r="E20" i="6"/>
  <c r="E19" i="6"/>
  <c r="D19" i="6"/>
  <c r="F18" i="6"/>
  <c r="F26" i="6" s="1"/>
  <c r="E18" i="6"/>
  <c r="E17" i="6"/>
  <c r="D16" i="6"/>
  <c r="E16" i="6" s="1"/>
  <c r="E15" i="6"/>
  <c r="D15" i="6"/>
  <c r="D14" i="6"/>
  <c r="E14" i="6" s="1"/>
  <c r="C11" i="6"/>
  <c r="B11" i="6"/>
  <c r="F9" i="6"/>
  <c r="F11" i="6" s="1"/>
  <c r="F28" i="6" s="1"/>
  <c r="D9" i="6"/>
  <c r="D11" i="6" s="1"/>
  <c r="D28" i="6" s="1"/>
  <c r="B9" i="6"/>
  <c r="D30" i="6" l="1"/>
  <c r="F30" i="6"/>
  <c r="H34" i="4"/>
  <c r="A29" i="3"/>
  <c r="K13" i="3"/>
  <c r="K29" i="3" s="1"/>
  <c r="K12" i="3"/>
  <c r="K28" i="3" s="1"/>
  <c r="K19" i="3"/>
  <c r="G19" i="3"/>
  <c r="I19" i="3"/>
  <c r="A36" i="4"/>
  <c r="H25" i="4"/>
  <c r="H24" i="4"/>
  <c r="H23" i="4"/>
  <c r="H22" i="4"/>
  <c r="H21" i="4"/>
  <c r="H20" i="4"/>
  <c r="H19" i="4"/>
  <c r="H18" i="4"/>
  <c r="H17" i="4"/>
  <c r="H16" i="4"/>
  <c r="H15" i="4"/>
  <c r="H10" i="4"/>
  <c r="H9" i="4"/>
  <c r="E16" i="5"/>
  <c r="E35" i="5"/>
  <c r="E34" i="5"/>
  <c r="E33" i="5"/>
  <c r="E32" i="5"/>
  <c r="E31" i="5"/>
  <c r="E30" i="5"/>
  <c r="E18" i="5"/>
  <c r="E17" i="5"/>
  <c r="E15" i="5"/>
  <c r="E14" i="5"/>
  <c r="F18" i="5"/>
  <c r="F37" i="5" s="1"/>
  <c r="F8" i="5"/>
  <c r="F11" i="5" s="1"/>
  <c r="E8" i="5"/>
  <c r="E11" i="5" s="1"/>
  <c r="H24" i="2"/>
  <c r="H25" i="2"/>
  <c r="H26" i="2"/>
  <c r="H27" i="2"/>
  <c r="E37" i="5" l="1"/>
  <c r="F40" i="5"/>
  <c r="F42" i="5" s="1"/>
  <c r="F44" i="5" s="1"/>
  <c r="L14" i="1" l="1"/>
  <c r="J14" i="1"/>
  <c r="H22" i="2"/>
  <c r="H21" i="2"/>
  <c r="H20" i="2"/>
  <c r="H19" i="2"/>
  <c r="H16" i="2"/>
  <c r="H15" i="2"/>
  <c r="H14" i="2"/>
  <c r="H8" i="2"/>
  <c r="B53" i="1"/>
  <c r="H27" i="4"/>
  <c r="G25" i="3"/>
  <c r="G27" i="3" s="1"/>
  <c r="I27" i="3" s="1"/>
  <c r="K11" i="3" s="1"/>
  <c r="K27" i="3" s="1"/>
  <c r="L31" i="1"/>
  <c r="J31" i="1"/>
  <c r="H31" i="1"/>
  <c r="H14" i="1"/>
  <c r="H11" i="4" s="1"/>
  <c r="H29" i="2" l="1"/>
  <c r="H7" i="2"/>
  <c r="H10" i="2" s="1"/>
  <c r="H34" i="1"/>
  <c r="N31" i="1"/>
  <c r="N37" i="1" s="1"/>
  <c r="J37" i="1"/>
  <c r="J39" i="1" s="1"/>
  <c r="H37" i="1"/>
  <c r="H33" i="2" s="1"/>
  <c r="L37" i="1"/>
  <c r="L39" i="1" s="1"/>
  <c r="E40" i="5" l="1"/>
  <c r="E42" i="5" s="1"/>
  <c r="E44" i="5" s="1"/>
  <c r="H31" i="2"/>
  <c r="H29" i="4"/>
  <c r="H32" i="4" s="1"/>
  <c r="H39" i="1"/>
  <c r="N39" i="1"/>
</calcChain>
</file>

<file path=xl/comments1.xml><?xml version="1.0" encoding="utf-8"?>
<comments xmlns="http://schemas.openxmlformats.org/spreadsheetml/2006/main">
  <authors>
    <author>Crofton18</author>
  </authors>
  <commentList>
    <comment ref="E15" authorId="0">
      <text>
        <r>
          <rPr>
            <b/>
            <sz val="9"/>
            <color indexed="81"/>
            <rFont val="Tahoma"/>
            <family val="2"/>
          </rPr>
          <t>Crofton18:</t>
        </r>
        <r>
          <rPr>
            <sz val="9"/>
            <color indexed="81"/>
            <rFont val="Tahoma"/>
            <family val="2"/>
          </rPr>
          <t xml:space="preserve">
encompasses new roof - deck inspection-gutter replacements- roadway dedication expenses-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Crofton18:</t>
        </r>
        <r>
          <rPr>
            <sz val="9"/>
            <color indexed="81"/>
            <rFont val="Tahoma"/>
            <family val="2"/>
          </rPr>
          <t xml:space="preserve">
audit 1365 remainiing legal expense</t>
        </r>
      </text>
    </comment>
    <comment ref="G19" authorId="0">
      <text>
        <r>
          <rPr>
            <b/>
            <sz val="9"/>
            <color indexed="81"/>
            <rFont val="Tahoma"/>
            <charset val="1"/>
          </rPr>
          <t>Crofton18:</t>
        </r>
        <r>
          <rPr>
            <sz val="9"/>
            <color indexed="81"/>
            <rFont val="Tahoma"/>
            <charset val="1"/>
          </rPr>
          <t xml:space="preserve">
$3000 budgeted for Amendment expense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Crofton18:</t>
        </r>
        <r>
          <rPr>
            <sz val="9"/>
            <color indexed="81"/>
            <rFont val="Tahoma"/>
            <family val="2"/>
          </rPr>
          <t xml:space="preserve">
line item may only be 10% above budget by year end </t>
        </r>
      </text>
    </comment>
  </commentList>
</comments>
</file>

<file path=xl/sharedStrings.xml><?xml version="1.0" encoding="utf-8"?>
<sst xmlns="http://schemas.openxmlformats.org/spreadsheetml/2006/main" count="255" uniqueCount="163">
  <si>
    <t>APPROVED</t>
  </si>
  <si>
    <t>BUDGET</t>
  </si>
  <si>
    <t>REVENUE</t>
  </si>
  <si>
    <t xml:space="preserve"> </t>
  </si>
  <si>
    <t>TOTAL REVENUE</t>
  </si>
  <si>
    <t>EXPENSES</t>
  </si>
  <si>
    <t>$ 180/mo/unit</t>
  </si>
  <si>
    <t>$ 170/mo/unit</t>
  </si>
  <si>
    <t>Professional Fees</t>
  </si>
  <si>
    <t>TOTAL EXPENSES</t>
  </si>
  <si>
    <t>TRANSFER TO -</t>
  </si>
  <si>
    <t>Maintenance Reserve</t>
  </si>
  <si>
    <t>TOTAL EXPENDITURES</t>
  </si>
  <si>
    <t>SURPLUS (DEFICIT)</t>
  </si>
  <si>
    <t>INCOME:</t>
  </si>
  <si>
    <t>Total Income</t>
  </si>
  <si>
    <t>EXPENSES:</t>
  </si>
  <si>
    <t>Package</t>
  </si>
  <si>
    <t>Umbrella</t>
  </si>
  <si>
    <t>Total Budget</t>
  </si>
  <si>
    <t>MAINTENANCE RESERVE ACCOUNT</t>
  </si>
  <si>
    <t>Deposits -</t>
  </si>
  <si>
    <t>Interest</t>
  </si>
  <si>
    <t>Total Deposits</t>
  </si>
  <si>
    <t>Withdrawals -</t>
  </si>
  <si>
    <t>Total Withdrawals</t>
  </si>
  <si>
    <t>DRUMLINS HOMEOWNERS ASSOCIATION</t>
  </si>
  <si>
    <t>PROPOSED BUDGET - 2018-2019</t>
  </si>
  <si>
    <t>PROPOSED</t>
  </si>
  <si>
    <t>$ 325/mo/unit</t>
  </si>
  <si>
    <t>Homeowner Fees (55 Units)</t>
  </si>
  <si>
    <t>Admin and Misc</t>
  </si>
  <si>
    <t>Contracted repairs</t>
  </si>
  <si>
    <t>Supplies</t>
  </si>
  <si>
    <t>Taxes</t>
  </si>
  <si>
    <t>Contingency</t>
  </si>
  <si>
    <t>Electric</t>
  </si>
  <si>
    <t>2018- 2019</t>
  </si>
  <si>
    <t>2017-2018</t>
  </si>
  <si>
    <t>2016-2017</t>
  </si>
  <si>
    <t>2015-2016</t>
  </si>
  <si>
    <t>Insurance - Key Bank</t>
  </si>
  <si>
    <t>Management Fee - Crofton Associates</t>
  </si>
  <si>
    <t>DRUMLINS HOMEOWNER ASSOCIATION</t>
  </si>
  <si>
    <t>Notes to Operating Budget - 2018-2019</t>
  </si>
  <si>
    <t>2018-2019 Proposed Budget</t>
  </si>
  <si>
    <r>
      <t>Maintenance Fees</t>
    </r>
    <r>
      <rPr>
        <sz val="14"/>
        <rFont val="Calibri"/>
        <family val="2"/>
        <scheme val="minor"/>
      </rPr>
      <t xml:space="preserve"> - @ $ 325 per unit (55 units) per month </t>
    </r>
  </si>
  <si>
    <r>
      <rPr>
        <b/>
        <sz val="12"/>
        <color theme="1"/>
        <rFont val="Calibri"/>
        <family val="2"/>
        <scheme val="minor"/>
      </rPr>
      <t>Admin and Misc</t>
    </r>
    <r>
      <rPr>
        <sz val="12"/>
        <color theme="1"/>
        <rFont val="Calibri"/>
        <family val="2"/>
        <scheme val="minor"/>
      </rPr>
      <t>- letters- envelopes-copies-payment cards envelopes</t>
    </r>
  </si>
  <si>
    <t>Insurance - Key Bank -</t>
  </si>
  <si>
    <t>D&amp;O</t>
  </si>
  <si>
    <t>Cincinnati - by law coverage</t>
  </si>
  <si>
    <t>Snow Plowing - Property Care</t>
  </si>
  <si>
    <t>Salt</t>
  </si>
  <si>
    <t>Plowing-$8100 16 trips $499 after 16 trips</t>
  </si>
  <si>
    <t>$264 trip</t>
  </si>
  <si>
    <t>Summer Grounds - YTD</t>
  </si>
  <si>
    <r>
      <rPr>
        <b/>
        <sz val="12"/>
        <color theme="1"/>
        <rFont val="Calibri"/>
        <family val="2"/>
        <scheme val="minor"/>
      </rPr>
      <t>Management Fee</t>
    </r>
    <r>
      <rPr>
        <sz val="12"/>
        <color theme="1"/>
        <rFont val="Calibri"/>
        <family val="2"/>
        <scheme val="minor"/>
      </rPr>
      <t xml:space="preserve"> - Crofton Associates - expires 5-2018</t>
    </r>
  </si>
  <si>
    <r>
      <rPr>
        <b/>
        <sz val="12"/>
        <color theme="1"/>
        <rFont val="Calibri"/>
        <family val="2"/>
        <scheme val="minor"/>
      </rPr>
      <t>Snow Plowing</t>
    </r>
    <r>
      <rPr>
        <sz val="12"/>
        <color theme="1"/>
        <rFont val="Calibri"/>
        <family val="2"/>
        <scheme val="minor"/>
      </rPr>
      <t xml:space="preserve"> - Property Care </t>
    </r>
  </si>
  <si>
    <t>Total Operating Expense</t>
  </si>
  <si>
    <t>Reserves</t>
  </si>
  <si>
    <t xml:space="preserve">Reserve contribution $ 126 of $325 Monthly fee </t>
  </si>
  <si>
    <t>Surplus-(Deficit)</t>
  </si>
  <si>
    <r>
      <t xml:space="preserve">Contracted repairs - </t>
    </r>
    <r>
      <rPr>
        <sz val="12"/>
        <color theme="1"/>
        <rFont val="Calibri"/>
        <family val="2"/>
        <scheme val="minor"/>
      </rPr>
      <t>Garage- pests - work orders -</t>
    </r>
  </si>
  <si>
    <r>
      <t>Electric -</t>
    </r>
    <r>
      <rPr>
        <sz val="12"/>
        <color theme="1"/>
        <rFont val="Calibri"/>
        <family val="2"/>
        <scheme val="minor"/>
      </rPr>
      <t xml:space="preserve"> Common lighting </t>
    </r>
  </si>
  <si>
    <r>
      <rPr>
        <b/>
        <sz val="12"/>
        <color theme="1"/>
        <rFont val="Calibri"/>
        <family val="2"/>
        <scheme val="minor"/>
      </rPr>
      <t>Professional Fees</t>
    </r>
    <r>
      <rPr>
        <sz val="12"/>
        <color theme="1"/>
        <rFont val="Calibri"/>
        <family val="2"/>
        <scheme val="minor"/>
      </rPr>
      <t xml:space="preserve"> - Audit Fee $1365 - Legal ($3K incl for Deck Amendment)</t>
    </r>
  </si>
  <si>
    <r>
      <rPr>
        <b/>
        <sz val="12"/>
        <color theme="1"/>
        <rFont val="Calibri"/>
        <family val="2"/>
        <scheme val="minor"/>
      </rPr>
      <t>Summer Grounds</t>
    </r>
    <r>
      <rPr>
        <sz val="12"/>
        <color theme="1"/>
        <rFont val="Calibri"/>
        <family val="2"/>
        <scheme val="minor"/>
      </rPr>
      <t xml:space="preserve"> - TBD</t>
    </r>
  </si>
  <si>
    <r>
      <rPr>
        <b/>
        <sz val="12"/>
        <color theme="1"/>
        <rFont val="Calibri"/>
        <family val="2"/>
        <scheme val="minor"/>
      </rPr>
      <t>Supplies</t>
    </r>
    <r>
      <rPr>
        <sz val="12"/>
        <color theme="1"/>
        <rFont val="Calibri"/>
        <family val="2"/>
        <scheme val="minor"/>
      </rPr>
      <t xml:space="preserve"> -siding-roofing-nails-calk-bulbs-sensors etc</t>
    </r>
  </si>
  <si>
    <r>
      <t xml:space="preserve">Taxes - </t>
    </r>
    <r>
      <rPr>
        <sz val="12"/>
        <color theme="1"/>
        <rFont val="Calibri"/>
        <family val="2"/>
        <scheme val="minor"/>
      </rPr>
      <t>NYS franchise tax- property tax school tax</t>
    </r>
  </si>
  <si>
    <r>
      <t xml:space="preserve">Contingency - </t>
    </r>
    <r>
      <rPr>
        <sz val="12"/>
        <color theme="1"/>
        <rFont val="Calibri"/>
        <family val="2"/>
        <scheme val="minor"/>
      </rPr>
      <t>Board approved line item</t>
    </r>
  </si>
  <si>
    <t>Operating expense is $199 p/mo/p/unit</t>
  </si>
  <si>
    <t>$ 225/mo/unit</t>
  </si>
  <si>
    <t>*APPROVED</t>
  </si>
  <si>
    <t>*</t>
  </si>
  <si>
    <t>2015-2016 HOA Fee changed - $225 7 months - $300  for 5 Months - total income $169,125</t>
  </si>
  <si>
    <t>$ 189/mo/unit</t>
  </si>
  <si>
    <t>$ 186/mo/unit</t>
  </si>
  <si>
    <t>$ 138/mo/unit</t>
  </si>
  <si>
    <t>$ 135/mo/unit</t>
  </si>
  <si>
    <t>$ 85/mo/unit</t>
  </si>
  <si>
    <t>Spring cleanup-lawns and beds</t>
  </si>
  <si>
    <t>Spring cleanup - edge weed</t>
  </si>
  <si>
    <t>Shrub trimming- 3 trips</t>
  </si>
  <si>
    <t>tree trimming</t>
  </si>
  <si>
    <t>Bed Maintenance - 3 Trips</t>
  </si>
  <si>
    <t>Fall Clean up -= 2 trips</t>
  </si>
  <si>
    <t>Mulch - 80 yads @ $85 / yard</t>
  </si>
  <si>
    <t>Fertilizer</t>
  </si>
  <si>
    <t>Mowing - Matt Bay</t>
  </si>
  <si>
    <t>Weeding Matt Bay ( $425 p/visit)</t>
  </si>
  <si>
    <t>Weeding rear ($40 p/ unit)</t>
  </si>
  <si>
    <t>Approved</t>
  </si>
  <si>
    <t>Proposed</t>
  </si>
  <si>
    <t>Other - Interest</t>
  </si>
  <si>
    <t>189.32/mo/init</t>
  </si>
  <si>
    <t>Electricity - RGE</t>
  </si>
  <si>
    <r>
      <t xml:space="preserve">Management Fee - </t>
    </r>
    <r>
      <rPr>
        <sz val="11"/>
        <color theme="1"/>
        <rFont val="Calibri"/>
        <family val="2"/>
        <scheme val="minor"/>
      </rPr>
      <t>Crofton</t>
    </r>
  </si>
  <si>
    <t>Contracted Repairs</t>
  </si>
  <si>
    <t>Professional Fees- Audit - Legal</t>
  </si>
  <si>
    <t>Administration and Misc</t>
  </si>
  <si>
    <t>TOTAL OPERATING EXPENSE</t>
  </si>
  <si>
    <t>Reserve Contribution per unit</t>
  </si>
  <si>
    <t>$135.69/mo/unit</t>
  </si>
  <si>
    <t>TRANSFER TO RESERVE-</t>
  </si>
  <si>
    <t>2018-2019</t>
  </si>
  <si>
    <t>Homeowner Fees (55 Units)@ $325</t>
  </si>
  <si>
    <t>$ 199/mo/unit</t>
  </si>
  <si>
    <t>$126/mo/unit</t>
  </si>
  <si>
    <t>$ 126/mo/unit</t>
  </si>
  <si>
    <t>Landscape - TBD</t>
  </si>
  <si>
    <t>TBD</t>
  </si>
  <si>
    <t>EXPENSES - Operating expense contribution per unit</t>
  </si>
  <si>
    <t>REVENUES AND EXPENSES</t>
  </si>
  <si>
    <t xml:space="preserve">2018 - 2019 </t>
  </si>
  <si>
    <t>APPROVED BUDGET - 2018-2019</t>
  </si>
  <si>
    <t>Maintenance Reserve - $126 p/unit p/mo</t>
  </si>
  <si>
    <t>Roof</t>
  </si>
  <si>
    <t>General</t>
  </si>
  <si>
    <t>YTD</t>
  </si>
  <si>
    <t>Ending Balance 6-1-2018</t>
  </si>
  <si>
    <t>Gutters</t>
  </si>
  <si>
    <t xml:space="preserve">Deck Inspections </t>
  </si>
  <si>
    <t>Roof fund repairs</t>
  </si>
  <si>
    <t>Beginning Balance - May 31, 2017</t>
  </si>
  <si>
    <t>Projected YE</t>
  </si>
  <si>
    <t xml:space="preserve">2017-2019 </t>
  </si>
  <si>
    <t>Maintenance Reserve- 55 Units @$135.69</t>
  </si>
  <si>
    <t>Bal 6-1-2018</t>
  </si>
  <si>
    <t xml:space="preserve">Drumlins Homeowner Association
2018-2019 Budget
Revenue and Expenses
</t>
  </si>
  <si>
    <t>Budgeted</t>
  </si>
  <si>
    <t xml:space="preserve">YTD </t>
  </si>
  <si>
    <t>EOY Projection</t>
  </si>
  <si>
    <t>Variance</t>
  </si>
  <si>
    <t>NOTES</t>
  </si>
  <si>
    <t xml:space="preserve">2017 - 2018 </t>
  </si>
  <si>
    <t>Actual to Budget</t>
  </si>
  <si>
    <t xml:space="preserve">2018-2019 </t>
  </si>
  <si>
    <t>INCOME</t>
  </si>
  <si>
    <t>June - January</t>
  </si>
  <si>
    <t>Maintenance fee</t>
  </si>
  <si>
    <t>$325 / unit / month</t>
  </si>
  <si>
    <t>$325 / unit /month</t>
  </si>
  <si>
    <t>Total HOA Fee Income</t>
  </si>
  <si>
    <t>TOTAL INCOME</t>
  </si>
  <si>
    <t xml:space="preserve">      Administration &amp; Misc.</t>
  </si>
  <si>
    <t>Historical</t>
  </si>
  <si>
    <t xml:space="preserve">      Contracted Repairs</t>
  </si>
  <si>
    <t xml:space="preserve">      Electricity</t>
  </si>
  <si>
    <t xml:space="preserve">      Insurance</t>
  </si>
  <si>
    <t>10 % increase</t>
  </si>
  <si>
    <t xml:space="preserve">      Management</t>
  </si>
  <si>
    <t>3 % increase</t>
  </si>
  <si>
    <t xml:space="preserve">      Professional Fees</t>
  </si>
  <si>
    <t>Audit and legal</t>
  </si>
  <si>
    <t xml:space="preserve">      Snow Plowing</t>
  </si>
  <si>
    <t xml:space="preserve">      Summer Landscape</t>
  </si>
  <si>
    <t xml:space="preserve">      Supplies</t>
  </si>
  <si>
    <t xml:space="preserve">      Taxes (corporate)</t>
  </si>
  <si>
    <t xml:space="preserve">      Contingency</t>
  </si>
  <si>
    <t>5  % Increase</t>
  </si>
  <si>
    <t>RESERVE AND ROOF FUND</t>
  </si>
  <si>
    <t>8% decrease</t>
  </si>
  <si>
    <t>TOTAL BUDGET</t>
  </si>
  <si>
    <t>Balanced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</si>
</sst>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0&quot;_);_(@_)"/>
    <numFmt numFmtId="165" formatCode="0.00_);\(0.00\)"/>
    <numFmt numFmtId="166" formatCode="&quot;$&quot;#,##0"/>
    <numFmt numFmtId="167" formatCode="&quot;$&quot;#,##0.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doubleAccounting"/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u val="singleAccounting"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 val="doubleAccounting"/>
      <sz val="14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 val="double"/>
      <sz val="12"/>
      <name val="Calibri"/>
      <family val="2"/>
      <scheme val="minor"/>
    </font>
    <font>
      <b/>
      <sz val="20"/>
      <name val="Calibri"/>
      <family val="2"/>
      <scheme val="minor"/>
    </font>
    <font>
      <u/>
      <sz val="12"/>
      <name val="Calibri"/>
      <family val="2"/>
      <scheme val="minor"/>
    </font>
    <font>
      <b/>
      <u val="double"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u val="double"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u val="double"/>
      <sz val="14"/>
      <color rgb="FFFF0000"/>
      <name val="Calibri"/>
      <family val="2"/>
      <scheme val="minor"/>
    </font>
    <font>
      <u/>
      <sz val="14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u val="double"/>
      <sz val="12"/>
      <name val="Arial"/>
      <family val="2"/>
    </font>
    <font>
      <u val="double"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7" fontId="2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39" fontId="8" fillId="0" borderId="0" xfId="0" applyNumberFormat="1" applyFont="1" applyAlignment="1">
      <alignment vertical="center"/>
    </xf>
    <xf numFmtId="42" fontId="10" fillId="0" borderId="0" xfId="0" applyNumberFormat="1" applyFont="1" applyAlignment="1">
      <alignment vertical="center"/>
    </xf>
    <xf numFmtId="42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39" fontId="2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left" vertical="top"/>
    </xf>
    <xf numFmtId="42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quotePrefix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7" fontId="14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9" fontId="14" fillId="0" borderId="0" xfId="0" applyNumberFormat="1" applyFont="1" applyAlignment="1">
      <alignment vertical="center"/>
    </xf>
    <xf numFmtId="39" fontId="17" fillId="0" borderId="0" xfId="0" applyNumberFormat="1" applyFont="1" applyAlignment="1"/>
    <xf numFmtId="39" fontId="16" fillId="0" borderId="0" xfId="0" applyNumberFormat="1" applyFont="1" applyAlignment="1"/>
    <xf numFmtId="39" fontId="17" fillId="0" borderId="0" xfId="0" applyNumberFormat="1" applyFont="1" applyAlignment="1">
      <alignment vertical="center"/>
    </xf>
    <xf numFmtId="42" fontId="20" fillId="0" borderId="0" xfId="0" applyNumberFormat="1" applyFont="1" applyAlignment="1">
      <alignment vertical="center"/>
    </xf>
    <xf numFmtId="42" fontId="21" fillId="0" borderId="0" xfId="0" applyNumberFormat="1" applyFont="1" applyAlignment="1">
      <alignment vertical="center"/>
    </xf>
    <xf numFmtId="43" fontId="20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37" fontId="22" fillId="0" borderId="0" xfId="0" applyNumberFormat="1" applyFont="1" applyAlignment="1">
      <alignment vertical="center"/>
    </xf>
    <xf numFmtId="42" fontId="17" fillId="0" borderId="0" xfId="0" applyNumberFormat="1" applyFont="1" applyAlignment="1">
      <alignment vertical="center"/>
    </xf>
    <xf numFmtId="42" fontId="16" fillId="0" borderId="0" xfId="0" applyNumberFormat="1" applyFont="1" applyAlignment="1">
      <alignment vertical="center"/>
    </xf>
    <xf numFmtId="43" fontId="17" fillId="0" borderId="0" xfId="0" applyNumberFormat="1" applyFont="1" applyAlignment="1">
      <alignment vertical="center"/>
    </xf>
    <xf numFmtId="0" fontId="14" fillId="0" borderId="0" xfId="0" applyFont="1" applyAlignment="1"/>
    <xf numFmtId="164" fontId="21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23" fillId="0" borderId="0" xfId="1" applyFont="1" applyAlignment="1">
      <alignment horizontal="center"/>
    </xf>
    <xf numFmtId="0" fontId="24" fillId="0" borderId="0" xfId="1" applyFont="1"/>
    <xf numFmtId="0" fontId="24" fillId="0" borderId="0" xfId="1" applyFont="1" applyAlignment="1">
      <alignment horizontal="left"/>
    </xf>
    <xf numFmtId="0" fontId="23" fillId="0" borderId="0" xfId="1" applyFont="1"/>
    <xf numFmtId="0" fontId="25" fillId="0" borderId="0" xfId="1" applyFont="1"/>
    <xf numFmtId="0" fontId="26" fillId="0" borderId="0" xfId="1" applyFont="1" applyAlignment="1">
      <alignment horizontal="left"/>
    </xf>
    <xf numFmtId="0" fontId="25" fillId="0" borderId="0" xfId="1" applyFont="1" applyAlignment="1">
      <alignment horizontal="center"/>
    </xf>
    <xf numFmtId="0" fontId="27" fillId="0" borderId="0" xfId="1" applyFont="1"/>
    <xf numFmtId="0" fontId="27" fillId="0" borderId="0" xfId="1" applyFont="1" applyAlignment="1">
      <alignment horizontal="left"/>
    </xf>
    <xf numFmtId="37" fontId="23" fillId="0" borderId="0" xfId="1" applyNumberFormat="1" applyFont="1"/>
    <xf numFmtId="0" fontId="1" fillId="0" borderId="0" xfId="0" applyFont="1"/>
    <xf numFmtId="39" fontId="1" fillId="0" borderId="0" xfId="0" applyNumberFormat="1" applyFont="1"/>
    <xf numFmtId="0" fontId="28" fillId="0" borderId="0" xfId="1" applyFont="1"/>
    <xf numFmtId="0" fontId="26" fillId="0" borderId="0" xfId="1" applyFont="1"/>
    <xf numFmtId="0" fontId="29" fillId="0" borderId="0" xfId="1" applyFont="1"/>
    <xf numFmtId="0" fontId="30" fillId="0" borderId="0" xfId="1" applyFont="1"/>
    <xf numFmtId="37" fontId="24" fillId="0" borderId="0" xfId="1" applyNumberFormat="1" applyFont="1" applyAlignment="1"/>
    <xf numFmtId="37" fontId="25" fillId="0" borderId="0" xfId="1" applyNumberFormat="1" applyFont="1" applyAlignment="1">
      <alignment horizontal="center"/>
    </xf>
    <xf numFmtId="6" fontId="25" fillId="0" borderId="0" xfId="1" applyNumberFormat="1" applyFont="1"/>
    <xf numFmtId="0" fontId="2" fillId="0" borderId="0" xfId="0" applyFont="1"/>
    <xf numFmtId="165" fontId="26" fillId="0" borderId="0" xfId="1" applyNumberFormat="1" applyFont="1" applyAlignment="1">
      <alignment horizontal="center"/>
    </xf>
    <xf numFmtId="39" fontId="25" fillId="0" borderId="0" xfId="1" applyNumberFormat="1" applyFont="1" applyAlignment="1">
      <alignment horizontal="center"/>
    </xf>
    <xf numFmtId="0" fontId="25" fillId="0" borderId="0" xfId="1" applyFont="1" applyAlignment="1">
      <alignment horizontal="center" vertical="top"/>
    </xf>
    <xf numFmtId="2" fontId="25" fillId="0" borderId="0" xfId="1" applyNumberFormat="1" applyFont="1" applyAlignment="1">
      <alignment horizontal="center"/>
    </xf>
    <xf numFmtId="37" fontId="25" fillId="0" borderId="0" xfId="1" applyNumberFormat="1" applyFont="1" applyAlignment="1">
      <alignment vertical="center"/>
    </xf>
    <xf numFmtId="37" fontId="25" fillId="0" borderId="0" xfId="1" applyNumberFormat="1" applyFont="1"/>
    <xf numFmtId="39" fontId="2" fillId="0" borderId="0" xfId="0" applyNumberFormat="1" applyFont="1"/>
    <xf numFmtId="0" fontId="25" fillId="0" borderId="0" xfId="1" applyFont="1" applyAlignment="1"/>
    <xf numFmtId="37" fontId="33" fillId="0" borderId="0" xfId="1" applyNumberFormat="1" applyFont="1"/>
    <xf numFmtId="42" fontId="21" fillId="0" borderId="0" xfId="0" applyNumberFormat="1" applyFont="1"/>
    <xf numFmtId="37" fontId="34" fillId="0" borderId="0" xfId="1" applyNumberFormat="1" applyFont="1"/>
    <xf numFmtId="0" fontId="35" fillId="0" borderId="0" xfId="0" applyFont="1" applyAlignment="1">
      <alignment vertical="center"/>
    </xf>
    <xf numFmtId="39" fontId="2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39" fontId="8" fillId="0" borderId="0" xfId="0" applyNumberFormat="1" applyFont="1" applyAlignment="1">
      <alignment horizontal="center"/>
    </xf>
    <xf numFmtId="5" fontId="10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37" fontId="12" fillId="0" borderId="0" xfId="0" applyNumberFormat="1" applyFont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5" fontId="3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5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39" fontId="2" fillId="0" borderId="0" xfId="0" applyNumberFormat="1" applyFont="1" applyAlignment="1">
      <alignment horizontal="right" vertical="center"/>
    </xf>
    <xf numFmtId="0" fontId="38" fillId="0" borderId="0" xfId="0" applyFont="1"/>
    <xf numFmtId="0" fontId="14" fillId="0" borderId="0" xfId="0" applyFont="1"/>
    <xf numFmtId="37" fontId="14" fillId="0" borderId="0" xfId="0" applyNumberFormat="1" applyFont="1"/>
    <xf numFmtId="42" fontId="21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16" fillId="0" borderId="0" xfId="0" quotePrefix="1" applyNumberFormat="1" applyFont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43" fontId="16" fillId="0" borderId="0" xfId="0" applyNumberFormat="1" applyFont="1" applyAlignment="1">
      <alignment horizontal="center"/>
    </xf>
    <xf numFmtId="43" fontId="21" fillId="0" borderId="0" xfId="0" applyNumberFormat="1" applyFont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5" fontId="2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42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41" fontId="14" fillId="0" borderId="0" xfId="0" applyNumberFormat="1" applyFont="1" applyAlignment="1">
      <alignment horizontal="center" vertical="center"/>
    </xf>
    <xf numFmtId="41" fontId="14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5" fontId="39" fillId="0" borderId="0" xfId="0" applyNumberFormat="1" applyFont="1" applyAlignment="1">
      <alignment horizontal="center" vertical="center"/>
    </xf>
    <xf numFmtId="166" fontId="39" fillId="0" borderId="0" xfId="0" applyNumberFormat="1" applyFont="1" applyAlignment="1">
      <alignment horizontal="center" vertical="center"/>
    </xf>
    <xf numFmtId="5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39" fontId="14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center" vertical="center"/>
    </xf>
    <xf numFmtId="5" fontId="42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39" fontId="1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7" fontId="43" fillId="0" borderId="0" xfId="1" applyNumberFormat="1" applyFont="1" applyAlignment="1"/>
    <xf numFmtId="42" fontId="34" fillId="0" borderId="0" xfId="1" applyNumberFormat="1" applyFont="1" applyAlignment="1"/>
    <xf numFmtId="7" fontId="21" fillId="0" borderId="0" xfId="0" applyNumberFormat="1" applyFont="1" applyAlignment="1">
      <alignment horizontal="center" vertical="center"/>
    </xf>
    <xf numFmtId="167" fontId="31" fillId="0" borderId="0" xfId="1" applyNumberFormat="1" applyFont="1"/>
    <xf numFmtId="0" fontId="13" fillId="0" borderId="0" xfId="0" applyFont="1" applyAlignment="1">
      <alignment horizontal="center" vertical="center"/>
    </xf>
    <xf numFmtId="2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6" fillId="0" borderId="0" xfId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2" fillId="0" borderId="0" xfId="1" applyFont="1" applyAlignment="1">
      <alignment horizontal="center"/>
    </xf>
    <xf numFmtId="0" fontId="36" fillId="0" borderId="0" xfId="0" applyFont="1" applyAlignment="1">
      <alignment horizontal="center" vertical="center"/>
    </xf>
    <xf numFmtId="22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5" fillId="0" borderId="0" xfId="0" applyFont="1"/>
    <xf numFmtId="2" fontId="45" fillId="0" borderId="0" xfId="0" applyNumberFormat="1" applyFont="1" applyAlignment="1">
      <alignment horizontal="center"/>
    </xf>
    <xf numFmtId="2" fontId="45" fillId="0" borderId="0" xfId="3" applyNumberFormat="1" applyFont="1" applyAlignment="1">
      <alignment horizontal="center"/>
    </xf>
    <xf numFmtId="0" fontId="45" fillId="0" borderId="0" xfId="0" applyFont="1" applyAlignment="1">
      <alignment horizontal="center"/>
    </xf>
    <xf numFmtId="2" fontId="46" fillId="0" borderId="0" xfId="0" applyNumberFormat="1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6" fillId="0" borderId="0" xfId="0" applyFont="1"/>
    <xf numFmtId="0" fontId="45" fillId="0" borderId="0" xfId="0" applyFont="1" applyAlignment="1">
      <alignment horizontal="left" indent="2"/>
    </xf>
    <xf numFmtId="167" fontId="45" fillId="0" borderId="0" xfId="3" applyNumberFormat="1" applyFont="1" applyAlignment="1">
      <alignment horizontal="center"/>
    </xf>
    <xf numFmtId="167" fontId="47" fillId="0" borderId="0" xfId="3" applyNumberFormat="1" applyFont="1" applyBorder="1" applyAlignment="1">
      <alignment horizontal="center"/>
    </xf>
    <xf numFmtId="167" fontId="48" fillId="0" borderId="0" xfId="0" applyNumberFormat="1" applyFont="1" applyAlignment="1">
      <alignment horizontal="center"/>
    </xf>
    <xf numFmtId="167" fontId="48" fillId="0" borderId="0" xfId="3" applyNumberFormat="1" applyFont="1" applyAlignment="1">
      <alignment horizontal="center"/>
    </xf>
    <xf numFmtId="43" fontId="45" fillId="0" borderId="0" xfId="0" applyNumberFormat="1" applyFont="1" applyAlignment="1">
      <alignment horizontal="right"/>
    </xf>
    <xf numFmtId="43" fontId="45" fillId="0" borderId="0" xfId="0" applyNumberFormat="1" applyFont="1" applyAlignment="1">
      <alignment horizontal="center"/>
    </xf>
    <xf numFmtId="167" fontId="45" fillId="0" borderId="0" xfId="0" applyNumberFormat="1" applyFont="1" applyAlignment="1">
      <alignment horizontal="center"/>
    </xf>
    <xf numFmtId="7" fontId="45" fillId="0" borderId="0" xfId="2" applyNumberFormat="1" applyFont="1" applyAlignment="1">
      <alignment horizontal="center"/>
    </xf>
    <xf numFmtId="10" fontId="45" fillId="0" borderId="0" xfId="0" applyNumberFormat="1" applyFont="1" applyAlignment="1">
      <alignment horizontal="center"/>
    </xf>
    <xf numFmtId="167" fontId="45" fillId="0" borderId="0" xfId="2" applyNumberFormat="1" applyFont="1" applyAlignment="1">
      <alignment horizontal="center"/>
    </xf>
    <xf numFmtId="7" fontId="45" fillId="0" borderId="0" xfId="2" applyNumberFormat="1" applyFont="1" applyBorder="1" applyAlignment="1">
      <alignment horizontal="center"/>
    </xf>
    <xf numFmtId="167" fontId="45" fillId="0" borderId="0" xfId="2" applyNumberFormat="1" applyFont="1" applyBorder="1" applyAlignment="1">
      <alignment horizontal="center"/>
    </xf>
    <xf numFmtId="7" fontId="47" fillId="0" borderId="0" xfId="2" applyNumberFormat="1" applyFont="1" applyAlignment="1">
      <alignment horizontal="center"/>
    </xf>
    <xf numFmtId="167" fontId="47" fillId="0" borderId="0" xfId="0" applyNumberFormat="1" applyFont="1" applyBorder="1" applyAlignment="1">
      <alignment horizontal="center"/>
    </xf>
    <xf numFmtId="167" fontId="47" fillId="0" borderId="0" xfId="0" applyNumberFormat="1" applyFont="1" applyAlignment="1">
      <alignment horizontal="center"/>
    </xf>
    <xf numFmtId="167" fontId="47" fillId="0" borderId="0" xfId="2" applyNumberFormat="1" applyFont="1" applyAlignment="1">
      <alignment horizontal="center"/>
    </xf>
    <xf numFmtId="43" fontId="45" fillId="0" borderId="0" xfId="2" applyFont="1" applyAlignment="1">
      <alignment horizontal="center"/>
    </xf>
    <xf numFmtId="167" fontId="45" fillId="0" borderId="0" xfId="0" applyNumberFormat="1" applyFont="1" applyBorder="1" applyAlignment="1">
      <alignment horizontal="center"/>
    </xf>
    <xf numFmtId="167" fontId="48" fillId="0" borderId="0" xfId="2" applyNumberFormat="1" applyFont="1" applyAlignment="1">
      <alignment horizontal="center"/>
    </xf>
    <xf numFmtId="0" fontId="48" fillId="0" borderId="0" xfId="0" applyFont="1" applyAlignment="1">
      <alignment horizontal="center"/>
    </xf>
    <xf numFmtId="43" fontId="45" fillId="0" borderId="0" xfId="0" applyNumberFormat="1" applyFont="1" applyBorder="1" applyAlignment="1">
      <alignment horizontal="center"/>
    </xf>
    <xf numFmtId="167" fontId="49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22" fontId="45" fillId="0" borderId="0" xfId="0" applyNumberFormat="1" applyFont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13" workbookViewId="0">
      <selection activeCell="C24" sqref="C24"/>
    </sheetView>
  </sheetViews>
  <sheetFormatPr defaultRowHeight="15" x14ac:dyDescent="0.25"/>
  <cols>
    <col min="1" max="1" width="34.140625" customWidth="1"/>
    <col min="2" max="2" width="20.7109375" style="180" customWidth="1"/>
    <col min="3" max="4" width="20.7109375" style="181" customWidth="1"/>
    <col min="5" max="5" width="19.42578125" style="181" customWidth="1"/>
    <col min="6" max="6" width="20.7109375" style="181" customWidth="1"/>
    <col min="7" max="7" width="16.85546875" style="182" customWidth="1"/>
    <col min="258" max="258" width="25" customWidth="1"/>
    <col min="259" max="259" width="20.7109375" customWidth="1"/>
    <col min="260" max="260" width="3" customWidth="1"/>
    <col min="261" max="262" width="20.7109375" customWidth="1"/>
    <col min="514" max="514" width="25" customWidth="1"/>
    <col min="515" max="515" width="20.7109375" customWidth="1"/>
    <col min="516" max="516" width="3" customWidth="1"/>
    <col min="517" max="518" width="20.7109375" customWidth="1"/>
    <col min="770" max="770" width="25" customWidth="1"/>
    <col min="771" max="771" width="20.7109375" customWidth="1"/>
    <col min="772" max="772" width="3" customWidth="1"/>
    <col min="773" max="774" width="20.7109375" customWidth="1"/>
    <col min="1026" max="1026" width="25" customWidth="1"/>
    <col min="1027" max="1027" width="20.7109375" customWidth="1"/>
    <col min="1028" max="1028" width="3" customWidth="1"/>
    <col min="1029" max="1030" width="20.7109375" customWidth="1"/>
    <col min="1282" max="1282" width="25" customWidth="1"/>
    <col min="1283" max="1283" width="20.7109375" customWidth="1"/>
    <col min="1284" max="1284" width="3" customWidth="1"/>
    <col min="1285" max="1286" width="20.7109375" customWidth="1"/>
    <col min="1538" max="1538" width="25" customWidth="1"/>
    <col min="1539" max="1539" width="20.7109375" customWidth="1"/>
    <col min="1540" max="1540" width="3" customWidth="1"/>
    <col min="1541" max="1542" width="20.7109375" customWidth="1"/>
    <col min="1794" max="1794" width="25" customWidth="1"/>
    <col min="1795" max="1795" width="20.7109375" customWidth="1"/>
    <col min="1796" max="1796" width="3" customWidth="1"/>
    <col min="1797" max="1798" width="20.7109375" customWidth="1"/>
    <col min="2050" max="2050" width="25" customWidth="1"/>
    <col min="2051" max="2051" width="20.7109375" customWidth="1"/>
    <col min="2052" max="2052" width="3" customWidth="1"/>
    <col min="2053" max="2054" width="20.7109375" customWidth="1"/>
    <col min="2306" max="2306" width="25" customWidth="1"/>
    <col min="2307" max="2307" width="20.7109375" customWidth="1"/>
    <col min="2308" max="2308" width="3" customWidth="1"/>
    <col min="2309" max="2310" width="20.7109375" customWidth="1"/>
    <col min="2562" max="2562" width="25" customWidth="1"/>
    <col min="2563" max="2563" width="20.7109375" customWidth="1"/>
    <col min="2564" max="2564" width="3" customWidth="1"/>
    <col min="2565" max="2566" width="20.7109375" customWidth="1"/>
    <col min="2818" max="2818" width="25" customWidth="1"/>
    <col min="2819" max="2819" width="20.7109375" customWidth="1"/>
    <col min="2820" max="2820" width="3" customWidth="1"/>
    <col min="2821" max="2822" width="20.7109375" customWidth="1"/>
    <col min="3074" max="3074" width="25" customWidth="1"/>
    <col min="3075" max="3075" width="20.7109375" customWidth="1"/>
    <col min="3076" max="3076" width="3" customWidth="1"/>
    <col min="3077" max="3078" width="20.7109375" customWidth="1"/>
    <col min="3330" max="3330" width="25" customWidth="1"/>
    <col min="3331" max="3331" width="20.7109375" customWidth="1"/>
    <col min="3332" max="3332" width="3" customWidth="1"/>
    <col min="3333" max="3334" width="20.7109375" customWidth="1"/>
    <col min="3586" max="3586" width="25" customWidth="1"/>
    <col min="3587" max="3587" width="20.7109375" customWidth="1"/>
    <col min="3588" max="3588" width="3" customWidth="1"/>
    <col min="3589" max="3590" width="20.7109375" customWidth="1"/>
    <col min="3842" max="3842" width="25" customWidth="1"/>
    <col min="3843" max="3843" width="20.7109375" customWidth="1"/>
    <col min="3844" max="3844" width="3" customWidth="1"/>
    <col min="3845" max="3846" width="20.7109375" customWidth="1"/>
    <col min="4098" max="4098" width="25" customWidth="1"/>
    <col min="4099" max="4099" width="20.7109375" customWidth="1"/>
    <col min="4100" max="4100" width="3" customWidth="1"/>
    <col min="4101" max="4102" width="20.7109375" customWidth="1"/>
    <col min="4354" max="4354" width="25" customWidth="1"/>
    <col min="4355" max="4355" width="20.7109375" customWidth="1"/>
    <col min="4356" max="4356" width="3" customWidth="1"/>
    <col min="4357" max="4358" width="20.7109375" customWidth="1"/>
    <col min="4610" max="4610" width="25" customWidth="1"/>
    <col min="4611" max="4611" width="20.7109375" customWidth="1"/>
    <col min="4612" max="4612" width="3" customWidth="1"/>
    <col min="4613" max="4614" width="20.7109375" customWidth="1"/>
    <col min="4866" max="4866" width="25" customWidth="1"/>
    <col min="4867" max="4867" width="20.7109375" customWidth="1"/>
    <col min="4868" max="4868" width="3" customWidth="1"/>
    <col min="4869" max="4870" width="20.7109375" customWidth="1"/>
    <col min="5122" max="5122" width="25" customWidth="1"/>
    <col min="5123" max="5123" width="20.7109375" customWidth="1"/>
    <col min="5124" max="5124" width="3" customWidth="1"/>
    <col min="5125" max="5126" width="20.7109375" customWidth="1"/>
    <col min="5378" max="5378" width="25" customWidth="1"/>
    <col min="5379" max="5379" width="20.7109375" customWidth="1"/>
    <col min="5380" max="5380" width="3" customWidth="1"/>
    <col min="5381" max="5382" width="20.7109375" customWidth="1"/>
    <col min="5634" max="5634" width="25" customWidth="1"/>
    <col min="5635" max="5635" width="20.7109375" customWidth="1"/>
    <col min="5636" max="5636" width="3" customWidth="1"/>
    <col min="5637" max="5638" width="20.7109375" customWidth="1"/>
    <col min="5890" max="5890" width="25" customWidth="1"/>
    <col min="5891" max="5891" width="20.7109375" customWidth="1"/>
    <col min="5892" max="5892" width="3" customWidth="1"/>
    <col min="5893" max="5894" width="20.7109375" customWidth="1"/>
    <col min="6146" max="6146" width="25" customWidth="1"/>
    <col min="6147" max="6147" width="20.7109375" customWidth="1"/>
    <col min="6148" max="6148" width="3" customWidth="1"/>
    <col min="6149" max="6150" width="20.7109375" customWidth="1"/>
    <col min="6402" max="6402" width="25" customWidth="1"/>
    <col min="6403" max="6403" width="20.7109375" customWidth="1"/>
    <col min="6404" max="6404" width="3" customWidth="1"/>
    <col min="6405" max="6406" width="20.7109375" customWidth="1"/>
    <col min="6658" max="6658" width="25" customWidth="1"/>
    <col min="6659" max="6659" width="20.7109375" customWidth="1"/>
    <col min="6660" max="6660" width="3" customWidth="1"/>
    <col min="6661" max="6662" width="20.7109375" customWidth="1"/>
    <col min="6914" max="6914" width="25" customWidth="1"/>
    <col min="6915" max="6915" width="20.7109375" customWidth="1"/>
    <col min="6916" max="6916" width="3" customWidth="1"/>
    <col min="6917" max="6918" width="20.7109375" customWidth="1"/>
    <col min="7170" max="7170" width="25" customWidth="1"/>
    <col min="7171" max="7171" width="20.7109375" customWidth="1"/>
    <col min="7172" max="7172" width="3" customWidth="1"/>
    <col min="7173" max="7174" width="20.7109375" customWidth="1"/>
    <col min="7426" max="7426" width="25" customWidth="1"/>
    <col min="7427" max="7427" width="20.7109375" customWidth="1"/>
    <col min="7428" max="7428" width="3" customWidth="1"/>
    <col min="7429" max="7430" width="20.7109375" customWidth="1"/>
    <col min="7682" max="7682" width="25" customWidth="1"/>
    <col min="7683" max="7683" width="20.7109375" customWidth="1"/>
    <col min="7684" max="7684" width="3" customWidth="1"/>
    <col min="7685" max="7686" width="20.7109375" customWidth="1"/>
    <col min="7938" max="7938" width="25" customWidth="1"/>
    <col min="7939" max="7939" width="20.7109375" customWidth="1"/>
    <col min="7940" max="7940" width="3" customWidth="1"/>
    <col min="7941" max="7942" width="20.7109375" customWidth="1"/>
    <col min="8194" max="8194" width="25" customWidth="1"/>
    <col min="8195" max="8195" width="20.7109375" customWidth="1"/>
    <col min="8196" max="8196" width="3" customWidth="1"/>
    <col min="8197" max="8198" width="20.7109375" customWidth="1"/>
    <col min="8450" max="8450" width="25" customWidth="1"/>
    <col min="8451" max="8451" width="20.7109375" customWidth="1"/>
    <col min="8452" max="8452" width="3" customWidth="1"/>
    <col min="8453" max="8454" width="20.7109375" customWidth="1"/>
    <col min="8706" max="8706" width="25" customWidth="1"/>
    <col min="8707" max="8707" width="20.7109375" customWidth="1"/>
    <col min="8708" max="8708" width="3" customWidth="1"/>
    <col min="8709" max="8710" width="20.7109375" customWidth="1"/>
    <col min="8962" max="8962" width="25" customWidth="1"/>
    <col min="8963" max="8963" width="20.7109375" customWidth="1"/>
    <col min="8964" max="8964" width="3" customWidth="1"/>
    <col min="8965" max="8966" width="20.7109375" customWidth="1"/>
    <col min="9218" max="9218" width="25" customWidth="1"/>
    <col min="9219" max="9219" width="20.7109375" customWidth="1"/>
    <col min="9220" max="9220" width="3" customWidth="1"/>
    <col min="9221" max="9222" width="20.7109375" customWidth="1"/>
    <col min="9474" max="9474" width="25" customWidth="1"/>
    <col min="9475" max="9475" width="20.7109375" customWidth="1"/>
    <col min="9476" max="9476" width="3" customWidth="1"/>
    <col min="9477" max="9478" width="20.7109375" customWidth="1"/>
    <col min="9730" max="9730" width="25" customWidth="1"/>
    <col min="9731" max="9731" width="20.7109375" customWidth="1"/>
    <col min="9732" max="9732" width="3" customWidth="1"/>
    <col min="9733" max="9734" width="20.7109375" customWidth="1"/>
    <col min="9986" max="9986" width="25" customWidth="1"/>
    <col min="9987" max="9987" width="20.7109375" customWidth="1"/>
    <col min="9988" max="9988" width="3" customWidth="1"/>
    <col min="9989" max="9990" width="20.7109375" customWidth="1"/>
    <col min="10242" max="10242" width="25" customWidth="1"/>
    <col min="10243" max="10243" width="20.7109375" customWidth="1"/>
    <col min="10244" max="10244" width="3" customWidth="1"/>
    <col min="10245" max="10246" width="20.7109375" customWidth="1"/>
    <col min="10498" max="10498" width="25" customWidth="1"/>
    <col min="10499" max="10499" width="20.7109375" customWidth="1"/>
    <col min="10500" max="10500" width="3" customWidth="1"/>
    <col min="10501" max="10502" width="20.7109375" customWidth="1"/>
    <col min="10754" max="10754" width="25" customWidth="1"/>
    <col min="10755" max="10755" width="20.7109375" customWidth="1"/>
    <col min="10756" max="10756" width="3" customWidth="1"/>
    <col min="10757" max="10758" width="20.7109375" customWidth="1"/>
    <col min="11010" max="11010" width="25" customWidth="1"/>
    <col min="11011" max="11011" width="20.7109375" customWidth="1"/>
    <col min="11012" max="11012" width="3" customWidth="1"/>
    <col min="11013" max="11014" width="20.7109375" customWidth="1"/>
    <col min="11266" max="11266" width="25" customWidth="1"/>
    <col min="11267" max="11267" width="20.7109375" customWidth="1"/>
    <col min="11268" max="11268" width="3" customWidth="1"/>
    <col min="11269" max="11270" width="20.7109375" customWidth="1"/>
    <col min="11522" max="11522" width="25" customWidth="1"/>
    <col min="11523" max="11523" width="20.7109375" customWidth="1"/>
    <col min="11524" max="11524" width="3" customWidth="1"/>
    <col min="11525" max="11526" width="20.7109375" customWidth="1"/>
    <col min="11778" max="11778" width="25" customWidth="1"/>
    <col min="11779" max="11779" width="20.7109375" customWidth="1"/>
    <col min="11780" max="11780" width="3" customWidth="1"/>
    <col min="11781" max="11782" width="20.7109375" customWidth="1"/>
    <col min="12034" max="12034" width="25" customWidth="1"/>
    <col min="12035" max="12035" width="20.7109375" customWidth="1"/>
    <col min="12036" max="12036" width="3" customWidth="1"/>
    <col min="12037" max="12038" width="20.7109375" customWidth="1"/>
    <col min="12290" max="12290" width="25" customWidth="1"/>
    <col min="12291" max="12291" width="20.7109375" customWidth="1"/>
    <col min="12292" max="12292" width="3" customWidth="1"/>
    <col min="12293" max="12294" width="20.7109375" customWidth="1"/>
    <col min="12546" max="12546" width="25" customWidth="1"/>
    <col min="12547" max="12547" width="20.7109375" customWidth="1"/>
    <col min="12548" max="12548" width="3" customWidth="1"/>
    <col min="12549" max="12550" width="20.7109375" customWidth="1"/>
    <col min="12802" max="12802" width="25" customWidth="1"/>
    <col min="12803" max="12803" width="20.7109375" customWidth="1"/>
    <col min="12804" max="12804" width="3" customWidth="1"/>
    <col min="12805" max="12806" width="20.7109375" customWidth="1"/>
    <col min="13058" max="13058" width="25" customWidth="1"/>
    <col min="13059" max="13059" width="20.7109375" customWidth="1"/>
    <col min="13060" max="13060" width="3" customWidth="1"/>
    <col min="13061" max="13062" width="20.7109375" customWidth="1"/>
    <col min="13314" max="13314" width="25" customWidth="1"/>
    <col min="13315" max="13315" width="20.7109375" customWidth="1"/>
    <col min="13316" max="13316" width="3" customWidth="1"/>
    <col min="13317" max="13318" width="20.7109375" customWidth="1"/>
    <col min="13570" max="13570" width="25" customWidth="1"/>
    <col min="13571" max="13571" width="20.7109375" customWidth="1"/>
    <col min="13572" max="13572" width="3" customWidth="1"/>
    <col min="13573" max="13574" width="20.7109375" customWidth="1"/>
    <col min="13826" max="13826" width="25" customWidth="1"/>
    <col min="13827" max="13827" width="20.7109375" customWidth="1"/>
    <col min="13828" max="13828" width="3" customWidth="1"/>
    <col min="13829" max="13830" width="20.7109375" customWidth="1"/>
    <col min="14082" max="14082" width="25" customWidth="1"/>
    <col min="14083" max="14083" width="20.7109375" customWidth="1"/>
    <col min="14084" max="14084" width="3" customWidth="1"/>
    <col min="14085" max="14086" width="20.7109375" customWidth="1"/>
    <col min="14338" max="14338" width="25" customWidth="1"/>
    <col min="14339" max="14339" width="20.7109375" customWidth="1"/>
    <col min="14340" max="14340" width="3" customWidth="1"/>
    <col min="14341" max="14342" width="20.7109375" customWidth="1"/>
    <col min="14594" max="14594" width="25" customWidth="1"/>
    <col min="14595" max="14595" width="20.7109375" customWidth="1"/>
    <col min="14596" max="14596" width="3" customWidth="1"/>
    <col min="14597" max="14598" width="20.7109375" customWidth="1"/>
    <col min="14850" max="14850" width="25" customWidth="1"/>
    <col min="14851" max="14851" width="20.7109375" customWidth="1"/>
    <col min="14852" max="14852" width="3" customWidth="1"/>
    <col min="14853" max="14854" width="20.7109375" customWidth="1"/>
    <col min="15106" max="15106" width="25" customWidth="1"/>
    <col min="15107" max="15107" width="20.7109375" customWidth="1"/>
    <col min="15108" max="15108" width="3" customWidth="1"/>
    <col min="15109" max="15110" width="20.7109375" customWidth="1"/>
    <col min="15362" max="15362" width="25" customWidth="1"/>
    <col min="15363" max="15363" width="20.7109375" customWidth="1"/>
    <col min="15364" max="15364" width="3" customWidth="1"/>
    <col min="15365" max="15366" width="20.7109375" customWidth="1"/>
    <col min="15618" max="15618" width="25" customWidth="1"/>
    <col min="15619" max="15619" width="20.7109375" customWidth="1"/>
    <col min="15620" max="15620" width="3" customWidth="1"/>
    <col min="15621" max="15622" width="20.7109375" customWidth="1"/>
    <col min="15874" max="15874" width="25" customWidth="1"/>
    <col min="15875" max="15875" width="20.7109375" customWidth="1"/>
    <col min="15876" max="15876" width="3" customWidth="1"/>
    <col min="15877" max="15878" width="20.7109375" customWidth="1"/>
    <col min="16130" max="16130" width="25" customWidth="1"/>
    <col min="16131" max="16131" width="20.7109375" customWidth="1"/>
    <col min="16132" max="16132" width="3" customWidth="1"/>
    <col min="16133" max="16134" width="20.7109375" customWidth="1"/>
  </cols>
  <sheetData>
    <row r="1" spans="1:7" s="147" customFormat="1" ht="15.75" customHeight="1" x14ac:dyDescent="0.25">
      <c r="A1" s="146" t="s">
        <v>127</v>
      </c>
      <c r="B1" s="146"/>
      <c r="C1" s="146"/>
      <c r="D1" s="146"/>
      <c r="E1" s="146"/>
      <c r="F1" s="146"/>
      <c r="G1" s="146"/>
    </row>
    <row r="2" spans="1:7" s="147" customFormat="1" ht="15.75" customHeight="1" x14ac:dyDescent="0.25">
      <c r="A2" s="146"/>
      <c r="B2" s="146"/>
      <c r="C2" s="146"/>
      <c r="D2" s="146"/>
      <c r="E2" s="146"/>
      <c r="F2" s="146"/>
      <c r="G2" s="146"/>
    </row>
    <row r="3" spans="1:7" s="147" customFormat="1" ht="39.75" customHeight="1" x14ac:dyDescent="0.25">
      <c r="A3" s="146"/>
      <c r="B3" s="146"/>
      <c r="C3" s="146"/>
      <c r="D3" s="146"/>
      <c r="E3" s="146"/>
      <c r="F3" s="146"/>
      <c r="G3" s="146"/>
    </row>
    <row r="4" spans="1:7" ht="15.75" x14ac:dyDescent="0.25">
      <c r="A4" s="148"/>
      <c r="B4" s="149"/>
      <c r="C4" s="150"/>
      <c r="D4" s="150"/>
      <c r="E4" s="150"/>
      <c r="F4" s="149"/>
      <c r="G4" s="151"/>
    </row>
    <row r="5" spans="1:7" ht="15.75" x14ac:dyDescent="0.25">
      <c r="A5" s="148"/>
      <c r="B5" s="152" t="s">
        <v>128</v>
      </c>
      <c r="C5" s="152" t="s">
        <v>129</v>
      </c>
      <c r="D5" s="152" t="s">
        <v>130</v>
      </c>
      <c r="E5" s="152" t="s">
        <v>131</v>
      </c>
      <c r="F5" s="152" t="s">
        <v>91</v>
      </c>
      <c r="G5" s="153" t="s">
        <v>132</v>
      </c>
    </row>
    <row r="6" spans="1:7" ht="15.75" x14ac:dyDescent="0.25">
      <c r="B6" s="149" t="s">
        <v>133</v>
      </c>
      <c r="C6" s="149" t="s">
        <v>38</v>
      </c>
      <c r="D6" s="149" t="s">
        <v>38</v>
      </c>
      <c r="E6" s="149" t="s">
        <v>134</v>
      </c>
      <c r="F6" s="149" t="s">
        <v>135</v>
      </c>
      <c r="G6" s="153"/>
    </row>
    <row r="7" spans="1:7" ht="15.75" x14ac:dyDescent="0.25">
      <c r="A7" s="154" t="s">
        <v>136</v>
      </c>
      <c r="B7" s="149"/>
      <c r="C7" s="149" t="s">
        <v>137</v>
      </c>
      <c r="D7" s="149"/>
      <c r="E7" s="149"/>
      <c r="F7" s="149"/>
      <c r="G7" s="153"/>
    </row>
    <row r="8" spans="1:7" ht="15.75" x14ac:dyDescent="0.25">
      <c r="A8" s="155" t="s">
        <v>138</v>
      </c>
      <c r="B8" s="156" t="s">
        <v>139</v>
      </c>
      <c r="C8" s="156" t="s">
        <v>140</v>
      </c>
      <c r="D8" s="156" t="s">
        <v>140</v>
      </c>
      <c r="E8" s="156"/>
      <c r="F8" s="156" t="s">
        <v>139</v>
      </c>
      <c r="G8" s="153"/>
    </row>
    <row r="9" spans="1:7" ht="15.75" x14ac:dyDescent="0.25">
      <c r="A9" s="155" t="s">
        <v>141</v>
      </c>
      <c r="B9" s="156">
        <f>325*55*12</f>
        <v>214500</v>
      </c>
      <c r="C9" s="156">
        <v>145248</v>
      </c>
      <c r="D9" s="156">
        <f t="shared" ref="D9:F9" si="0">325*55*12</f>
        <v>214500</v>
      </c>
      <c r="E9" s="156"/>
      <c r="F9" s="156">
        <f t="shared" si="0"/>
        <v>214500</v>
      </c>
      <c r="G9" s="153"/>
    </row>
    <row r="10" spans="1:7" ht="15.75" x14ac:dyDescent="0.25">
      <c r="A10" s="155" t="s">
        <v>22</v>
      </c>
      <c r="B10" s="157">
        <v>100</v>
      </c>
      <c r="C10" s="157">
        <v>25</v>
      </c>
      <c r="D10" s="157">
        <v>50</v>
      </c>
      <c r="E10" s="157"/>
      <c r="F10" s="157">
        <v>100</v>
      </c>
      <c r="G10" s="153"/>
    </row>
    <row r="11" spans="1:7" ht="15.75" x14ac:dyDescent="0.25">
      <c r="A11" s="154" t="s">
        <v>142</v>
      </c>
      <c r="B11" s="158">
        <f>SUM(B8:B10)</f>
        <v>214600</v>
      </c>
      <c r="C11" s="159">
        <f>SUM(C9:C10)</f>
        <v>145273</v>
      </c>
      <c r="D11" s="159">
        <f>SUM(D9:D10)</f>
        <v>214550</v>
      </c>
      <c r="E11" s="159"/>
      <c r="F11" s="158">
        <f>SUM(F8:F10)</f>
        <v>214600</v>
      </c>
      <c r="G11" s="153"/>
    </row>
    <row r="12" spans="1:7" ht="15.75" x14ac:dyDescent="0.25">
      <c r="A12" s="148"/>
      <c r="B12" s="160"/>
      <c r="C12" s="161"/>
      <c r="D12" s="161"/>
      <c r="E12" s="161"/>
      <c r="F12" s="162"/>
      <c r="G12" s="151"/>
    </row>
    <row r="13" spans="1:7" ht="15.75" x14ac:dyDescent="0.25">
      <c r="A13" s="154" t="s">
        <v>5</v>
      </c>
      <c r="B13" s="160"/>
      <c r="C13" s="161"/>
      <c r="D13" s="161"/>
      <c r="E13" s="161"/>
      <c r="F13" s="162"/>
      <c r="G13" s="151"/>
    </row>
    <row r="14" spans="1:7" ht="15.75" x14ac:dyDescent="0.25">
      <c r="A14" s="148" t="s">
        <v>143</v>
      </c>
      <c r="B14" s="163">
        <v>1530</v>
      </c>
      <c r="C14" s="162">
        <v>693</v>
      </c>
      <c r="D14" s="162">
        <f>C14/8*4+C14</f>
        <v>1039.5</v>
      </c>
      <c r="E14" s="164">
        <f>(D14-B14)/D14</f>
        <v>-0.47186147186147187</v>
      </c>
      <c r="F14" s="165">
        <v>1500</v>
      </c>
      <c r="G14" s="151" t="s">
        <v>144</v>
      </c>
    </row>
    <row r="15" spans="1:7" ht="15.75" x14ac:dyDescent="0.25">
      <c r="A15" s="148" t="s">
        <v>145</v>
      </c>
      <c r="B15" s="163">
        <v>11000</v>
      </c>
      <c r="C15" s="162">
        <v>12432</v>
      </c>
      <c r="D15" s="162">
        <f>C15/8*4+C15</f>
        <v>18648</v>
      </c>
      <c r="E15" s="164">
        <f t="shared" ref="E15:E23" si="1">(D15-B15)/D15</f>
        <v>0.41012441012441014</v>
      </c>
      <c r="F15" s="165">
        <v>12000</v>
      </c>
      <c r="G15" s="151" t="s">
        <v>144</v>
      </c>
    </row>
    <row r="16" spans="1:7" ht="15.75" x14ac:dyDescent="0.25">
      <c r="A16" s="148" t="s">
        <v>146</v>
      </c>
      <c r="B16" s="163">
        <v>1700</v>
      </c>
      <c r="C16" s="162">
        <v>1256</v>
      </c>
      <c r="D16" s="162">
        <f t="shared" ref="D16:D24" si="2">C16/8*4+C16</f>
        <v>1884</v>
      </c>
      <c r="E16" s="164">
        <f t="shared" si="1"/>
        <v>9.7664543524416142E-2</v>
      </c>
      <c r="F16" s="165">
        <v>1800</v>
      </c>
      <c r="G16" s="151" t="s">
        <v>144</v>
      </c>
    </row>
    <row r="17" spans="1:7" ht="15.75" x14ac:dyDescent="0.25">
      <c r="A17" s="148" t="s">
        <v>147</v>
      </c>
      <c r="B17" s="163">
        <v>18787</v>
      </c>
      <c r="C17" s="162">
        <v>14304</v>
      </c>
      <c r="D17" s="162">
        <v>18787</v>
      </c>
      <c r="E17" s="164">
        <f t="shared" si="1"/>
        <v>0</v>
      </c>
      <c r="F17" s="165">
        <v>20665</v>
      </c>
      <c r="G17" s="151" t="s">
        <v>148</v>
      </c>
    </row>
    <row r="18" spans="1:7" ht="15.75" x14ac:dyDescent="0.25">
      <c r="A18" s="148" t="s">
        <v>149</v>
      </c>
      <c r="B18" s="163">
        <v>16794</v>
      </c>
      <c r="C18" s="162">
        <v>10868</v>
      </c>
      <c r="D18" s="162">
        <v>16794</v>
      </c>
      <c r="E18" s="164">
        <f t="shared" si="1"/>
        <v>0</v>
      </c>
      <c r="F18" s="165">
        <f>1399*12</f>
        <v>16788</v>
      </c>
      <c r="G18" s="151" t="s">
        <v>150</v>
      </c>
    </row>
    <row r="19" spans="1:7" ht="15.75" x14ac:dyDescent="0.25">
      <c r="A19" s="148" t="s">
        <v>151</v>
      </c>
      <c r="B19" s="166">
        <v>1350</v>
      </c>
      <c r="C19" s="162">
        <v>1664</v>
      </c>
      <c r="D19" s="162">
        <f t="shared" si="2"/>
        <v>2496</v>
      </c>
      <c r="E19" s="164">
        <f t="shared" si="1"/>
        <v>0.45913461538461536</v>
      </c>
      <c r="F19" s="167">
        <v>4360</v>
      </c>
      <c r="G19" s="151" t="s">
        <v>152</v>
      </c>
    </row>
    <row r="20" spans="1:7" ht="15.75" x14ac:dyDescent="0.25">
      <c r="A20" s="148" t="s">
        <v>153</v>
      </c>
      <c r="B20" s="163">
        <v>9404</v>
      </c>
      <c r="C20" s="162">
        <v>4426</v>
      </c>
      <c r="D20" s="162">
        <v>9404</v>
      </c>
      <c r="E20" s="164">
        <f t="shared" si="1"/>
        <v>0</v>
      </c>
      <c r="F20" s="165">
        <v>9500</v>
      </c>
      <c r="G20" s="151" t="s">
        <v>144</v>
      </c>
    </row>
    <row r="21" spans="1:7" ht="15.75" x14ac:dyDescent="0.25">
      <c r="A21" s="148" t="s">
        <v>154</v>
      </c>
      <c r="B21" s="163">
        <v>59622</v>
      </c>
      <c r="C21" s="162">
        <v>45225</v>
      </c>
      <c r="D21" s="162">
        <f>C21+14000</f>
        <v>59225</v>
      </c>
      <c r="E21" s="164">
        <f t="shared" si="1"/>
        <v>-6.7032503165892782E-3</v>
      </c>
      <c r="F21" s="165">
        <v>60000</v>
      </c>
      <c r="G21" s="151" t="s">
        <v>144</v>
      </c>
    </row>
    <row r="22" spans="1:7" ht="15.75" x14ac:dyDescent="0.25">
      <c r="A22" s="148" t="s">
        <v>155</v>
      </c>
      <c r="B22" s="163">
        <v>1000</v>
      </c>
      <c r="C22" s="162">
        <v>1164</v>
      </c>
      <c r="D22" s="162">
        <v>1500</v>
      </c>
      <c r="E22" s="164">
        <f t="shared" si="1"/>
        <v>0.33333333333333331</v>
      </c>
      <c r="F22" s="165">
        <v>1200</v>
      </c>
      <c r="G22" s="151" t="s">
        <v>144</v>
      </c>
    </row>
    <row r="23" spans="1:7" ht="15.75" x14ac:dyDescent="0.25">
      <c r="A23" s="148" t="s">
        <v>156</v>
      </c>
      <c r="B23" s="163">
        <v>650</v>
      </c>
      <c r="C23" s="162">
        <v>680</v>
      </c>
      <c r="D23" s="162">
        <v>680</v>
      </c>
      <c r="E23" s="164">
        <f t="shared" si="1"/>
        <v>4.4117647058823532E-2</v>
      </c>
      <c r="F23" s="165">
        <v>680</v>
      </c>
      <c r="G23" s="151" t="s">
        <v>144</v>
      </c>
    </row>
    <row r="24" spans="1:7" ht="15.75" x14ac:dyDescent="0.25">
      <c r="A24" s="148" t="s">
        <v>157</v>
      </c>
      <c r="B24" s="168">
        <v>3118</v>
      </c>
      <c r="C24" s="169">
        <v>0</v>
      </c>
      <c r="D24" s="170">
        <f t="shared" si="2"/>
        <v>0</v>
      </c>
      <c r="E24" s="164">
        <v>0</v>
      </c>
      <c r="F24" s="171">
        <v>3000</v>
      </c>
      <c r="G24" s="151" t="s">
        <v>144</v>
      </c>
    </row>
    <row r="25" spans="1:7" ht="15.75" x14ac:dyDescent="0.25">
      <c r="A25" s="148"/>
      <c r="B25" s="172"/>
      <c r="C25" s="173"/>
      <c r="D25" s="173"/>
      <c r="E25" s="173"/>
      <c r="F25" s="165"/>
      <c r="G25" s="151"/>
    </row>
    <row r="26" spans="1:7" ht="15.75" x14ac:dyDescent="0.25">
      <c r="A26" s="154" t="s">
        <v>99</v>
      </c>
      <c r="B26" s="174">
        <f>SUM(B14:B25)</f>
        <v>124955</v>
      </c>
      <c r="C26" s="158">
        <f>SUM(C14:C25)</f>
        <v>92712</v>
      </c>
      <c r="D26" s="158">
        <f>SUM(D14:D25)</f>
        <v>130457.5</v>
      </c>
      <c r="E26" s="158"/>
      <c r="F26" s="174">
        <f>SUM(F14:F25)</f>
        <v>131493</v>
      </c>
      <c r="G26" s="175" t="s">
        <v>158</v>
      </c>
    </row>
    <row r="27" spans="1:7" ht="15.75" x14ac:dyDescent="0.25">
      <c r="B27" s="173"/>
      <c r="C27" s="173"/>
      <c r="D27" s="173"/>
      <c r="E27" s="173"/>
      <c r="F27" s="173"/>
      <c r="G27" s="151"/>
    </row>
    <row r="28" spans="1:7" ht="15.75" x14ac:dyDescent="0.25">
      <c r="A28" s="154" t="s">
        <v>159</v>
      </c>
      <c r="B28" s="173">
        <v>89555</v>
      </c>
      <c r="C28" s="162">
        <v>59695</v>
      </c>
      <c r="D28" s="162">
        <f>D11-D26</f>
        <v>84092.5</v>
      </c>
      <c r="E28" s="162"/>
      <c r="F28" s="162">
        <f>F11-F26</f>
        <v>83107</v>
      </c>
      <c r="G28" s="151" t="s">
        <v>160</v>
      </c>
    </row>
    <row r="29" spans="1:7" ht="15.75" x14ac:dyDescent="0.25">
      <c r="A29" s="148"/>
      <c r="B29" s="173"/>
      <c r="C29" s="176"/>
      <c r="D29" s="176"/>
      <c r="E29" s="176"/>
      <c r="F29" s="173"/>
      <c r="G29" s="151"/>
    </row>
    <row r="30" spans="1:7" ht="15.75" x14ac:dyDescent="0.25">
      <c r="A30" s="154" t="s">
        <v>161</v>
      </c>
      <c r="B30" s="177">
        <f>SUM(B26:B28)</f>
        <v>214510</v>
      </c>
      <c r="C30" s="177">
        <f>SUM(C26:C28)</f>
        <v>152407</v>
      </c>
      <c r="D30" s="177">
        <f>SUM(D26:D28)</f>
        <v>214550</v>
      </c>
      <c r="E30" s="177"/>
      <c r="F30" s="177">
        <f>SUM(F26:F28)</f>
        <v>214600</v>
      </c>
      <c r="G30" s="178" t="s">
        <v>162</v>
      </c>
    </row>
    <row r="33" spans="1:1" customFormat="1" ht="15.75" x14ac:dyDescent="0.25">
      <c r="A33" s="179">
        <f ca="1">NOW()</f>
        <v>43167.598793634257</v>
      </c>
    </row>
  </sheetData>
  <mergeCells count="2">
    <mergeCell ref="A1:G3"/>
    <mergeCell ref="G5:G11"/>
  </mergeCells>
  <pageMargins left="0.7" right="0.7" top="0.75" bottom="0.75" header="0.3" footer="0.3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3"/>
  <sheetViews>
    <sheetView topLeftCell="A16" workbookViewId="0">
      <selection activeCell="J26" sqref="J26"/>
    </sheetView>
  </sheetViews>
  <sheetFormatPr defaultRowHeight="15.75" x14ac:dyDescent="0.25"/>
  <cols>
    <col min="1" max="1" width="3.7109375" style="1" customWidth="1"/>
    <col min="2" max="2" width="4.42578125" style="1" customWidth="1"/>
    <col min="3" max="3" width="2.7109375" style="1" customWidth="1"/>
    <col min="4" max="4" width="30.7109375" style="1" customWidth="1"/>
    <col min="5" max="5" width="4.7109375" style="1" customWidth="1"/>
    <col min="6" max="6" width="9.7109375" style="1" customWidth="1"/>
    <col min="7" max="7" width="4.7109375" style="1" customWidth="1"/>
    <col min="8" max="8" width="18.28515625" style="1" customWidth="1"/>
    <col min="9" max="9" width="3.7109375" style="1" customWidth="1"/>
    <col min="10" max="10" width="17.42578125" style="1" customWidth="1"/>
    <col min="11" max="11" width="4.7109375" style="1" customWidth="1"/>
    <col min="12" max="12" width="18.140625" style="1" customWidth="1"/>
    <col min="13" max="13" width="4.7109375" style="1" customWidth="1"/>
    <col min="14" max="14" width="19.140625" style="1" customWidth="1"/>
    <col min="15" max="15" width="4.7109375" style="1" customWidth="1"/>
    <col min="16" max="246" width="9.140625" style="1"/>
    <col min="247" max="247" width="3.7109375" style="1" customWidth="1"/>
    <col min="248" max="248" width="4" style="1" customWidth="1"/>
    <col min="249" max="249" width="4.42578125" style="1" customWidth="1"/>
    <col min="250" max="250" width="2.7109375" style="1" customWidth="1"/>
    <col min="251" max="251" width="30.7109375" style="1" customWidth="1"/>
    <col min="252" max="252" width="4.7109375" style="1" customWidth="1"/>
    <col min="253" max="253" width="9.7109375" style="1" customWidth="1"/>
    <col min="254" max="254" width="4.7109375" style="1" customWidth="1"/>
    <col min="255" max="255" width="15.7109375" style="1" customWidth="1"/>
    <col min="256" max="257" width="3.7109375" style="1" customWidth="1"/>
    <col min="258" max="258" width="12.7109375" style="1" customWidth="1"/>
    <col min="259" max="259" width="4.7109375" style="1" customWidth="1"/>
    <col min="260" max="260" width="12.7109375" style="1" customWidth="1"/>
    <col min="261" max="261" width="4.7109375" style="1" customWidth="1"/>
    <col min="262" max="262" width="12.7109375" style="1" customWidth="1"/>
    <col min="263" max="263" width="4.7109375" style="1" customWidth="1"/>
    <col min="264" max="264" width="12.7109375" style="1" customWidth="1"/>
    <col min="265" max="265" width="4.7109375" style="1" customWidth="1"/>
    <col min="266" max="266" width="12.7109375" style="1" customWidth="1"/>
    <col min="267" max="502" width="9.140625" style="1"/>
    <col min="503" max="503" width="3.7109375" style="1" customWidth="1"/>
    <col min="504" max="504" width="4" style="1" customWidth="1"/>
    <col min="505" max="505" width="4.42578125" style="1" customWidth="1"/>
    <col min="506" max="506" width="2.7109375" style="1" customWidth="1"/>
    <col min="507" max="507" width="30.7109375" style="1" customWidth="1"/>
    <col min="508" max="508" width="4.7109375" style="1" customWidth="1"/>
    <col min="509" max="509" width="9.7109375" style="1" customWidth="1"/>
    <col min="510" max="510" width="4.7109375" style="1" customWidth="1"/>
    <col min="511" max="511" width="15.7109375" style="1" customWidth="1"/>
    <col min="512" max="513" width="3.7109375" style="1" customWidth="1"/>
    <col min="514" max="514" width="12.7109375" style="1" customWidth="1"/>
    <col min="515" max="515" width="4.7109375" style="1" customWidth="1"/>
    <col min="516" max="516" width="12.7109375" style="1" customWidth="1"/>
    <col min="517" max="517" width="4.7109375" style="1" customWidth="1"/>
    <col min="518" max="518" width="12.7109375" style="1" customWidth="1"/>
    <col min="519" max="519" width="4.7109375" style="1" customWidth="1"/>
    <col min="520" max="520" width="12.7109375" style="1" customWidth="1"/>
    <col min="521" max="521" width="4.7109375" style="1" customWidth="1"/>
    <col min="522" max="522" width="12.7109375" style="1" customWidth="1"/>
    <col min="523" max="758" width="9.140625" style="1"/>
    <col min="759" max="759" width="3.7109375" style="1" customWidth="1"/>
    <col min="760" max="760" width="4" style="1" customWidth="1"/>
    <col min="761" max="761" width="4.42578125" style="1" customWidth="1"/>
    <col min="762" max="762" width="2.7109375" style="1" customWidth="1"/>
    <col min="763" max="763" width="30.7109375" style="1" customWidth="1"/>
    <col min="764" max="764" width="4.7109375" style="1" customWidth="1"/>
    <col min="765" max="765" width="9.7109375" style="1" customWidth="1"/>
    <col min="766" max="766" width="4.7109375" style="1" customWidth="1"/>
    <col min="767" max="767" width="15.7109375" style="1" customWidth="1"/>
    <col min="768" max="769" width="3.7109375" style="1" customWidth="1"/>
    <col min="770" max="770" width="12.7109375" style="1" customWidth="1"/>
    <col min="771" max="771" width="4.7109375" style="1" customWidth="1"/>
    <col min="772" max="772" width="12.7109375" style="1" customWidth="1"/>
    <col min="773" max="773" width="4.7109375" style="1" customWidth="1"/>
    <col min="774" max="774" width="12.7109375" style="1" customWidth="1"/>
    <col min="775" max="775" width="4.7109375" style="1" customWidth="1"/>
    <col min="776" max="776" width="12.7109375" style="1" customWidth="1"/>
    <col min="777" max="777" width="4.7109375" style="1" customWidth="1"/>
    <col min="778" max="778" width="12.7109375" style="1" customWidth="1"/>
    <col min="779" max="1014" width="9.140625" style="1"/>
    <col min="1015" max="1015" width="3.7109375" style="1" customWidth="1"/>
    <col min="1016" max="1016" width="4" style="1" customWidth="1"/>
    <col min="1017" max="1017" width="4.42578125" style="1" customWidth="1"/>
    <col min="1018" max="1018" width="2.7109375" style="1" customWidth="1"/>
    <col min="1019" max="1019" width="30.7109375" style="1" customWidth="1"/>
    <col min="1020" max="1020" width="4.7109375" style="1" customWidth="1"/>
    <col min="1021" max="1021" width="9.7109375" style="1" customWidth="1"/>
    <col min="1022" max="1022" width="4.7109375" style="1" customWidth="1"/>
    <col min="1023" max="1023" width="15.7109375" style="1" customWidth="1"/>
    <col min="1024" max="1025" width="3.7109375" style="1" customWidth="1"/>
    <col min="1026" max="1026" width="12.7109375" style="1" customWidth="1"/>
    <col min="1027" max="1027" width="4.7109375" style="1" customWidth="1"/>
    <col min="1028" max="1028" width="12.7109375" style="1" customWidth="1"/>
    <col min="1029" max="1029" width="4.7109375" style="1" customWidth="1"/>
    <col min="1030" max="1030" width="12.7109375" style="1" customWidth="1"/>
    <col min="1031" max="1031" width="4.7109375" style="1" customWidth="1"/>
    <col min="1032" max="1032" width="12.7109375" style="1" customWidth="1"/>
    <col min="1033" max="1033" width="4.7109375" style="1" customWidth="1"/>
    <col min="1034" max="1034" width="12.7109375" style="1" customWidth="1"/>
    <col min="1035" max="1270" width="9.140625" style="1"/>
    <col min="1271" max="1271" width="3.7109375" style="1" customWidth="1"/>
    <col min="1272" max="1272" width="4" style="1" customWidth="1"/>
    <col min="1273" max="1273" width="4.42578125" style="1" customWidth="1"/>
    <col min="1274" max="1274" width="2.7109375" style="1" customWidth="1"/>
    <col min="1275" max="1275" width="30.7109375" style="1" customWidth="1"/>
    <col min="1276" max="1276" width="4.7109375" style="1" customWidth="1"/>
    <col min="1277" max="1277" width="9.7109375" style="1" customWidth="1"/>
    <col min="1278" max="1278" width="4.7109375" style="1" customWidth="1"/>
    <col min="1279" max="1279" width="15.7109375" style="1" customWidth="1"/>
    <col min="1280" max="1281" width="3.7109375" style="1" customWidth="1"/>
    <col min="1282" max="1282" width="12.7109375" style="1" customWidth="1"/>
    <col min="1283" max="1283" width="4.7109375" style="1" customWidth="1"/>
    <col min="1284" max="1284" width="12.7109375" style="1" customWidth="1"/>
    <col min="1285" max="1285" width="4.7109375" style="1" customWidth="1"/>
    <col min="1286" max="1286" width="12.7109375" style="1" customWidth="1"/>
    <col min="1287" max="1287" width="4.7109375" style="1" customWidth="1"/>
    <col min="1288" max="1288" width="12.7109375" style="1" customWidth="1"/>
    <col min="1289" max="1289" width="4.7109375" style="1" customWidth="1"/>
    <col min="1290" max="1290" width="12.7109375" style="1" customWidth="1"/>
    <col min="1291" max="1526" width="9.140625" style="1"/>
    <col min="1527" max="1527" width="3.7109375" style="1" customWidth="1"/>
    <col min="1528" max="1528" width="4" style="1" customWidth="1"/>
    <col min="1529" max="1529" width="4.42578125" style="1" customWidth="1"/>
    <col min="1530" max="1530" width="2.7109375" style="1" customWidth="1"/>
    <col min="1531" max="1531" width="30.7109375" style="1" customWidth="1"/>
    <col min="1532" max="1532" width="4.7109375" style="1" customWidth="1"/>
    <col min="1533" max="1533" width="9.7109375" style="1" customWidth="1"/>
    <col min="1534" max="1534" width="4.7109375" style="1" customWidth="1"/>
    <col min="1535" max="1535" width="15.7109375" style="1" customWidth="1"/>
    <col min="1536" max="1537" width="3.7109375" style="1" customWidth="1"/>
    <col min="1538" max="1538" width="12.7109375" style="1" customWidth="1"/>
    <col min="1539" max="1539" width="4.7109375" style="1" customWidth="1"/>
    <col min="1540" max="1540" width="12.7109375" style="1" customWidth="1"/>
    <col min="1541" max="1541" width="4.7109375" style="1" customWidth="1"/>
    <col min="1542" max="1542" width="12.7109375" style="1" customWidth="1"/>
    <col min="1543" max="1543" width="4.7109375" style="1" customWidth="1"/>
    <col min="1544" max="1544" width="12.7109375" style="1" customWidth="1"/>
    <col min="1545" max="1545" width="4.7109375" style="1" customWidth="1"/>
    <col min="1546" max="1546" width="12.7109375" style="1" customWidth="1"/>
    <col min="1547" max="1782" width="9.140625" style="1"/>
    <col min="1783" max="1783" width="3.7109375" style="1" customWidth="1"/>
    <col min="1784" max="1784" width="4" style="1" customWidth="1"/>
    <col min="1785" max="1785" width="4.42578125" style="1" customWidth="1"/>
    <col min="1786" max="1786" width="2.7109375" style="1" customWidth="1"/>
    <col min="1787" max="1787" width="30.7109375" style="1" customWidth="1"/>
    <col min="1788" max="1788" width="4.7109375" style="1" customWidth="1"/>
    <col min="1789" max="1789" width="9.7109375" style="1" customWidth="1"/>
    <col min="1790" max="1790" width="4.7109375" style="1" customWidth="1"/>
    <col min="1791" max="1791" width="15.7109375" style="1" customWidth="1"/>
    <col min="1792" max="1793" width="3.7109375" style="1" customWidth="1"/>
    <col min="1794" max="1794" width="12.7109375" style="1" customWidth="1"/>
    <col min="1795" max="1795" width="4.7109375" style="1" customWidth="1"/>
    <col min="1796" max="1796" width="12.7109375" style="1" customWidth="1"/>
    <col min="1797" max="1797" width="4.7109375" style="1" customWidth="1"/>
    <col min="1798" max="1798" width="12.7109375" style="1" customWidth="1"/>
    <col min="1799" max="1799" width="4.7109375" style="1" customWidth="1"/>
    <col min="1800" max="1800" width="12.7109375" style="1" customWidth="1"/>
    <col min="1801" max="1801" width="4.7109375" style="1" customWidth="1"/>
    <col min="1802" max="1802" width="12.7109375" style="1" customWidth="1"/>
    <col min="1803" max="2038" width="9.140625" style="1"/>
    <col min="2039" max="2039" width="3.7109375" style="1" customWidth="1"/>
    <col min="2040" max="2040" width="4" style="1" customWidth="1"/>
    <col min="2041" max="2041" width="4.42578125" style="1" customWidth="1"/>
    <col min="2042" max="2042" width="2.7109375" style="1" customWidth="1"/>
    <col min="2043" max="2043" width="30.7109375" style="1" customWidth="1"/>
    <col min="2044" max="2044" width="4.7109375" style="1" customWidth="1"/>
    <col min="2045" max="2045" width="9.7109375" style="1" customWidth="1"/>
    <col min="2046" max="2046" width="4.7109375" style="1" customWidth="1"/>
    <col min="2047" max="2047" width="15.7109375" style="1" customWidth="1"/>
    <col min="2048" max="2049" width="3.7109375" style="1" customWidth="1"/>
    <col min="2050" max="2050" width="12.7109375" style="1" customWidth="1"/>
    <col min="2051" max="2051" width="4.7109375" style="1" customWidth="1"/>
    <col min="2052" max="2052" width="12.7109375" style="1" customWidth="1"/>
    <col min="2053" max="2053" width="4.7109375" style="1" customWidth="1"/>
    <col min="2054" max="2054" width="12.7109375" style="1" customWidth="1"/>
    <col min="2055" max="2055" width="4.7109375" style="1" customWidth="1"/>
    <col min="2056" max="2056" width="12.7109375" style="1" customWidth="1"/>
    <col min="2057" max="2057" width="4.7109375" style="1" customWidth="1"/>
    <col min="2058" max="2058" width="12.7109375" style="1" customWidth="1"/>
    <col min="2059" max="2294" width="9.140625" style="1"/>
    <col min="2295" max="2295" width="3.7109375" style="1" customWidth="1"/>
    <col min="2296" max="2296" width="4" style="1" customWidth="1"/>
    <col min="2297" max="2297" width="4.42578125" style="1" customWidth="1"/>
    <col min="2298" max="2298" width="2.7109375" style="1" customWidth="1"/>
    <col min="2299" max="2299" width="30.7109375" style="1" customWidth="1"/>
    <col min="2300" max="2300" width="4.7109375" style="1" customWidth="1"/>
    <col min="2301" max="2301" width="9.7109375" style="1" customWidth="1"/>
    <col min="2302" max="2302" width="4.7109375" style="1" customWidth="1"/>
    <col min="2303" max="2303" width="15.7109375" style="1" customWidth="1"/>
    <col min="2304" max="2305" width="3.7109375" style="1" customWidth="1"/>
    <col min="2306" max="2306" width="12.7109375" style="1" customWidth="1"/>
    <col min="2307" max="2307" width="4.7109375" style="1" customWidth="1"/>
    <col min="2308" max="2308" width="12.7109375" style="1" customWidth="1"/>
    <col min="2309" max="2309" width="4.7109375" style="1" customWidth="1"/>
    <col min="2310" max="2310" width="12.7109375" style="1" customWidth="1"/>
    <col min="2311" max="2311" width="4.7109375" style="1" customWidth="1"/>
    <col min="2312" max="2312" width="12.7109375" style="1" customWidth="1"/>
    <col min="2313" max="2313" width="4.7109375" style="1" customWidth="1"/>
    <col min="2314" max="2314" width="12.7109375" style="1" customWidth="1"/>
    <col min="2315" max="2550" width="9.140625" style="1"/>
    <col min="2551" max="2551" width="3.7109375" style="1" customWidth="1"/>
    <col min="2552" max="2552" width="4" style="1" customWidth="1"/>
    <col min="2553" max="2553" width="4.42578125" style="1" customWidth="1"/>
    <col min="2554" max="2554" width="2.7109375" style="1" customWidth="1"/>
    <col min="2555" max="2555" width="30.7109375" style="1" customWidth="1"/>
    <col min="2556" max="2556" width="4.7109375" style="1" customWidth="1"/>
    <col min="2557" max="2557" width="9.7109375" style="1" customWidth="1"/>
    <col min="2558" max="2558" width="4.7109375" style="1" customWidth="1"/>
    <col min="2559" max="2559" width="15.7109375" style="1" customWidth="1"/>
    <col min="2560" max="2561" width="3.7109375" style="1" customWidth="1"/>
    <col min="2562" max="2562" width="12.7109375" style="1" customWidth="1"/>
    <col min="2563" max="2563" width="4.7109375" style="1" customWidth="1"/>
    <col min="2564" max="2564" width="12.7109375" style="1" customWidth="1"/>
    <col min="2565" max="2565" width="4.7109375" style="1" customWidth="1"/>
    <col min="2566" max="2566" width="12.7109375" style="1" customWidth="1"/>
    <col min="2567" max="2567" width="4.7109375" style="1" customWidth="1"/>
    <col min="2568" max="2568" width="12.7109375" style="1" customWidth="1"/>
    <col min="2569" max="2569" width="4.7109375" style="1" customWidth="1"/>
    <col min="2570" max="2570" width="12.7109375" style="1" customWidth="1"/>
    <col min="2571" max="2806" width="9.140625" style="1"/>
    <col min="2807" max="2807" width="3.7109375" style="1" customWidth="1"/>
    <col min="2808" max="2808" width="4" style="1" customWidth="1"/>
    <col min="2809" max="2809" width="4.42578125" style="1" customWidth="1"/>
    <col min="2810" max="2810" width="2.7109375" style="1" customWidth="1"/>
    <col min="2811" max="2811" width="30.7109375" style="1" customWidth="1"/>
    <col min="2812" max="2812" width="4.7109375" style="1" customWidth="1"/>
    <col min="2813" max="2813" width="9.7109375" style="1" customWidth="1"/>
    <col min="2814" max="2814" width="4.7109375" style="1" customWidth="1"/>
    <col min="2815" max="2815" width="15.7109375" style="1" customWidth="1"/>
    <col min="2816" max="2817" width="3.7109375" style="1" customWidth="1"/>
    <col min="2818" max="2818" width="12.7109375" style="1" customWidth="1"/>
    <col min="2819" max="2819" width="4.7109375" style="1" customWidth="1"/>
    <col min="2820" max="2820" width="12.7109375" style="1" customWidth="1"/>
    <col min="2821" max="2821" width="4.7109375" style="1" customWidth="1"/>
    <col min="2822" max="2822" width="12.7109375" style="1" customWidth="1"/>
    <col min="2823" max="2823" width="4.7109375" style="1" customWidth="1"/>
    <col min="2824" max="2824" width="12.7109375" style="1" customWidth="1"/>
    <col min="2825" max="2825" width="4.7109375" style="1" customWidth="1"/>
    <col min="2826" max="2826" width="12.7109375" style="1" customWidth="1"/>
    <col min="2827" max="3062" width="9.140625" style="1"/>
    <col min="3063" max="3063" width="3.7109375" style="1" customWidth="1"/>
    <col min="3064" max="3064" width="4" style="1" customWidth="1"/>
    <col min="3065" max="3065" width="4.42578125" style="1" customWidth="1"/>
    <col min="3066" max="3066" width="2.7109375" style="1" customWidth="1"/>
    <col min="3067" max="3067" width="30.7109375" style="1" customWidth="1"/>
    <col min="3068" max="3068" width="4.7109375" style="1" customWidth="1"/>
    <col min="3069" max="3069" width="9.7109375" style="1" customWidth="1"/>
    <col min="3070" max="3070" width="4.7109375" style="1" customWidth="1"/>
    <col min="3071" max="3071" width="15.7109375" style="1" customWidth="1"/>
    <col min="3072" max="3073" width="3.7109375" style="1" customWidth="1"/>
    <col min="3074" max="3074" width="12.7109375" style="1" customWidth="1"/>
    <col min="3075" max="3075" width="4.7109375" style="1" customWidth="1"/>
    <col min="3076" max="3076" width="12.7109375" style="1" customWidth="1"/>
    <col min="3077" max="3077" width="4.7109375" style="1" customWidth="1"/>
    <col min="3078" max="3078" width="12.7109375" style="1" customWidth="1"/>
    <col min="3079" max="3079" width="4.7109375" style="1" customWidth="1"/>
    <col min="3080" max="3080" width="12.7109375" style="1" customWidth="1"/>
    <col min="3081" max="3081" width="4.7109375" style="1" customWidth="1"/>
    <col min="3082" max="3082" width="12.7109375" style="1" customWidth="1"/>
    <col min="3083" max="3318" width="9.140625" style="1"/>
    <col min="3319" max="3319" width="3.7109375" style="1" customWidth="1"/>
    <col min="3320" max="3320" width="4" style="1" customWidth="1"/>
    <col min="3321" max="3321" width="4.42578125" style="1" customWidth="1"/>
    <col min="3322" max="3322" width="2.7109375" style="1" customWidth="1"/>
    <col min="3323" max="3323" width="30.7109375" style="1" customWidth="1"/>
    <col min="3324" max="3324" width="4.7109375" style="1" customWidth="1"/>
    <col min="3325" max="3325" width="9.7109375" style="1" customWidth="1"/>
    <col min="3326" max="3326" width="4.7109375" style="1" customWidth="1"/>
    <col min="3327" max="3327" width="15.7109375" style="1" customWidth="1"/>
    <col min="3328" max="3329" width="3.7109375" style="1" customWidth="1"/>
    <col min="3330" max="3330" width="12.7109375" style="1" customWidth="1"/>
    <col min="3331" max="3331" width="4.7109375" style="1" customWidth="1"/>
    <col min="3332" max="3332" width="12.7109375" style="1" customWidth="1"/>
    <col min="3333" max="3333" width="4.7109375" style="1" customWidth="1"/>
    <col min="3334" max="3334" width="12.7109375" style="1" customWidth="1"/>
    <col min="3335" max="3335" width="4.7109375" style="1" customWidth="1"/>
    <col min="3336" max="3336" width="12.7109375" style="1" customWidth="1"/>
    <col min="3337" max="3337" width="4.7109375" style="1" customWidth="1"/>
    <col min="3338" max="3338" width="12.7109375" style="1" customWidth="1"/>
    <col min="3339" max="3574" width="9.140625" style="1"/>
    <col min="3575" max="3575" width="3.7109375" style="1" customWidth="1"/>
    <col min="3576" max="3576" width="4" style="1" customWidth="1"/>
    <col min="3577" max="3577" width="4.42578125" style="1" customWidth="1"/>
    <col min="3578" max="3578" width="2.7109375" style="1" customWidth="1"/>
    <col min="3579" max="3579" width="30.7109375" style="1" customWidth="1"/>
    <col min="3580" max="3580" width="4.7109375" style="1" customWidth="1"/>
    <col min="3581" max="3581" width="9.7109375" style="1" customWidth="1"/>
    <col min="3582" max="3582" width="4.7109375" style="1" customWidth="1"/>
    <col min="3583" max="3583" width="15.7109375" style="1" customWidth="1"/>
    <col min="3584" max="3585" width="3.7109375" style="1" customWidth="1"/>
    <col min="3586" max="3586" width="12.7109375" style="1" customWidth="1"/>
    <col min="3587" max="3587" width="4.7109375" style="1" customWidth="1"/>
    <col min="3588" max="3588" width="12.7109375" style="1" customWidth="1"/>
    <col min="3589" max="3589" width="4.7109375" style="1" customWidth="1"/>
    <col min="3590" max="3590" width="12.7109375" style="1" customWidth="1"/>
    <col min="3591" max="3591" width="4.7109375" style="1" customWidth="1"/>
    <col min="3592" max="3592" width="12.7109375" style="1" customWidth="1"/>
    <col min="3593" max="3593" width="4.7109375" style="1" customWidth="1"/>
    <col min="3594" max="3594" width="12.7109375" style="1" customWidth="1"/>
    <col min="3595" max="3830" width="9.140625" style="1"/>
    <col min="3831" max="3831" width="3.7109375" style="1" customWidth="1"/>
    <col min="3832" max="3832" width="4" style="1" customWidth="1"/>
    <col min="3833" max="3833" width="4.42578125" style="1" customWidth="1"/>
    <col min="3834" max="3834" width="2.7109375" style="1" customWidth="1"/>
    <col min="3835" max="3835" width="30.7109375" style="1" customWidth="1"/>
    <col min="3836" max="3836" width="4.7109375" style="1" customWidth="1"/>
    <col min="3837" max="3837" width="9.7109375" style="1" customWidth="1"/>
    <col min="3838" max="3838" width="4.7109375" style="1" customWidth="1"/>
    <col min="3839" max="3839" width="15.7109375" style="1" customWidth="1"/>
    <col min="3840" max="3841" width="3.7109375" style="1" customWidth="1"/>
    <col min="3842" max="3842" width="12.7109375" style="1" customWidth="1"/>
    <col min="3843" max="3843" width="4.7109375" style="1" customWidth="1"/>
    <col min="3844" max="3844" width="12.7109375" style="1" customWidth="1"/>
    <col min="3845" max="3845" width="4.7109375" style="1" customWidth="1"/>
    <col min="3846" max="3846" width="12.7109375" style="1" customWidth="1"/>
    <col min="3847" max="3847" width="4.7109375" style="1" customWidth="1"/>
    <col min="3848" max="3848" width="12.7109375" style="1" customWidth="1"/>
    <col min="3849" max="3849" width="4.7109375" style="1" customWidth="1"/>
    <col min="3850" max="3850" width="12.7109375" style="1" customWidth="1"/>
    <col min="3851" max="4086" width="9.140625" style="1"/>
    <col min="4087" max="4087" width="3.7109375" style="1" customWidth="1"/>
    <col min="4088" max="4088" width="4" style="1" customWidth="1"/>
    <col min="4089" max="4089" width="4.42578125" style="1" customWidth="1"/>
    <col min="4090" max="4090" width="2.7109375" style="1" customWidth="1"/>
    <col min="4091" max="4091" width="30.7109375" style="1" customWidth="1"/>
    <col min="4092" max="4092" width="4.7109375" style="1" customWidth="1"/>
    <col min="4093" max="4093" width="9.7109375" style="1" customWidth="1"/>
    <col min="4094" max="4094" width="4.7109375" style="1" customWidth="1"/>
    <col min="4095" max="4095" width="15.7109375" style="1" customWidth="1"/>
    <col min="4096" max="4097" width="3.7109375" style="1" customWidth="1"/>
    <col min="4098" max="4098" width="12.7109375" style="1" customWidth="1"/>
    <col min="4099" max="4099" width="4.7109375" style="1" customWidth="1"/>
    <col min="4100" max="4100" width="12.7109375" style="1" customWidth="1"/>
    <col min="4101" max="4101" width="4.7109375" style="1" customWidth="1"/>
    <col min="4102" max="4102" width="12.7109375" style="1" customWidth="1"/>
    <col min="4103" max="4103" width="4.7109375" style="1" customWidth="1"/>
    <col min="4104" max="4104" width="12.7109375" style="1" customWidth="1"/>
    <col min="4105" max="4105" width="4.7109375" style="1" customWidth="1"/>
    <col min="4106" max="4106" width="12.7109375" style="1" customWidth="1"/>
    <col min="4107" max="4342" width="9.140625" style="1"/>
    <col min="4343" max="4343" width="3.7109375" style="1" customWidth="1"/>
    <col min="4344" max="4344" width="4" style="1" customWidth="1"/>
    <col min="4345" max="4345" width="4.42578125" style="1" customWidth="1"/>
    <col min="4346" max="4346" width="2.7109375" style="1" customWidth="1"/>
    <col min="4347" max="4347" width="30.7109375" style="1" customWidth="1"/>
    <col min="4348" max="4348" width="4.7109375" style="1" customWidth="1"/>
    <col min="4349" max="4349" width="9.7109375" style="1" customWidth="1"/>
    <col min="4350" max="4350" width="4.7109375" style="1" customWidth="1"/>
    <col min="4351" max="4351" width="15.7109375" style="1" customWidth="1"/>
    <col min="4352" max="4353" width="3.7109375" style="1" customWidth="1"/>
    <col min="4354" max="4354" width="12.7109375" style="1" customWidth="1"/>
    <col min="4355" max="4355" width="4.7109375" style="1" customWidth="1"/>
    <col min="4356" max="4356" width="12.7109375" style="1" customWidth="1"/>
    <col min="4357" max="4357" width="4.7109375" style="1" customWidth="1"/>
    <col min="4358" max="4358" width="12.7109375" style="1" customWidth="1"/>
    <col min="4359" max="4359" width="4.7109375" style="1" customWidth="1"/>
    <col min="4360" max="4360" width="12.7109375" style="1" customWidth="1"/>
    <col min="4361" max="4361" width="4.7109375" style="1" customWidth="1"/>
    <col min="4362" max="4362" width="12.7109375" style="1" customWidth="1"/>
    <col min="4363" max="4598" width="9.140625" style="1"/>
    <col min="4599" max="4599" width="3.7109375" style="1" customWidth="1"/>
    <col min="4600" max="4600" width="4" style="1" customWidth="1"/>
    <col min="4601" max="4601" width="4.42578125" style="1" customWidth="1"/>
    <col min="4602" max="4602" width="2.7109375" style="1" customWidth="1"/>
    <col min="4603" max="4603" width="30.7109375" style="1" customWidth="1"/>
    <col min="4604" max="4604" width="4.7109375" style="1" customWidth="1"/>
    <col min="4605" max="4605" width="9.7109375" style="1" customWidth="1"/>
    <col min="4606" max="4606" width="4.7109375" style="1" customWidth="1"/>
    <col min="4607" max="4607" width="15.7109375" style="1" customWidth="1"/>
    <col min="4608" max="4609" width="3.7109375" style="1" customWidth="1"/>
    <col min="4610" max="4610" width="12.7109375" style="1" customWidth="1"/>
    <col min="4611" max="4611" width="4.7109375" style="1" customWidth="1"/>
    <col min="4612" max="4612" width="12.7109375" style="1" customWidth="1"/>
    <col min="4613" max="4613" width="4.7109375" style="1" customWidth="1"/>
    <col min="4614" max="4614" width="12.7109375" style="1" customWidth="1"/>
    <col min="4615" max="4615" width="4.7109375" style="1" customWidth="1"/>
    <col min="4616" max="4616" width="12.7109375" style="1" customWidth="1"/>
    <col min="4617" max="4617" width="4.7109375" style="1" customWidth="1"/>
    <col min="4618" max="4618" width="12.7109375" style="1" customWidth="1"/>
    <col min="4619" max="4854" width="9.140625" style="1"/>
    <col min="4855" max="4855" width="3.7109375" style="1" customWidth="1"/>
    <col min="4856" max="4856" width="4" style="1" customWidth="1"/>
    <col min="4857" max="4857" width="4.42578125" style="1" customWidth="1"/>
    <col min="4858" max="4858" width="2.7109375" style="1" customWidth="1"/>
    <col min="4859" max="4859" width="30.7109375" style="1" customWidth="1"/>
    <col min="4860" max="4860" width="4.7109375" style="1" customWidth="1"/>
    <col min="4861" max="4861" width="9.7109375" style="1" customWidth="1"/>
    <col min="4862" max="4862" width="4.7109375" style="1" customWidth="1"/>
    <col min="4863" max="4863" width="15.7109375" style="1" customWidth="1"/>
    <col min="4864" max="4865" width="3.7109375" style="1" customWidth="1"/>
    <col min="4866" max="4866" width="12.7109375" style="1" customWidth="1"/>
    <col min="4867" max="4867" width="4.7109375" style="1" customWidth="1"/>
    <col min="4868" max="4868" width="12.7109375" style="1" customWidth="1"/>
    <col min="4869" max="4869" width="4.7109375" style="1" customWidth="1"/>
    <col min="4870" max="4870" width="12.7109375" style="1" customWidth="1"/>
    <col min="4871" max="4871" width="4.7109375" style="1" customWidth="1"/>
    <col min="4872" max="4872" width="12.7109375" style="1" customWidth="1"/>
    <col min="4873" max="4873" width="4.7109375" style="1" customWidth="1"/>
    <col min="4874" max="4874" width="12.7109375" style="1" customWidth="1"/>
    <col min="4875" max="5110" width="9.140625" style="1"/>
    <col min="5111" max="5111" width="3.7109375" style="1" customWidth="1"/>
    <col min="5112" max="5112" width="4" style="1" customWidth="1"/>
    <col min="5113" max="5113" width="4.42578125" style="1" customWidth="1"/>
    <col min="5114" max="5114" width="2.7109375" style="1" customWidth="1"/>
    <col min="5115" max="5115" width="30.7109375" style="1" customWidth="1"/>
    <col min="5116" max="5116" width="4.7109375" style="1" customWidth="1"/>
    <col min="5117" max="5117" width="9.7109375" style="1" customWidth="1"/>
    <col min="5118" max="5118" width="4.7109375" style="1" customWidth="1"/>
    <col min="5119" max="5119" width="15.7109375" style="1" customWidth="1"/>
    <col min="5120" max="5121" width="3.7109375" style="1" customWidth="1"/>
    <col min="5122" max="5122" width="12.7109375" style="1" customWidth="1"/>
    <col min="5123" max="5123" width="4.7109375" style="1" customWidth="1"/>
    <col min="5124" max="5124" width="12.7109375" style="1" customWidth="1"/>
    <col min="5125" max="5125" width="4.7109375" style="1" customWidth="1"/>
    <col min="5126" max="5126" width="12.7109375" style="1" customWidth="1"/>
    <col min="5127" max="5127" width="4.7109375" style="1" customWidth="1"/>
    <col min="5128" max="5128" width="12.7109375" style="1" customWidth="1"/>
    <col min="5129" max="5129" width="4.7109375" style="1" customWidth="1"/>
    <col min="5130" max="5130" width="12.7109375" style="1" customWidth="1"/>
    <col min="5131" max="5366" width="9.140625" style="1"/>
    <col min="5367" max="5367" width="3.7109375" style="1" customWidth="1"/>
    <col min="5368" max="5368" width="4" style="1" customWidth="1"/>
    <col min="5369" max="5369" width="4.42578125" style="1" customWidth="1"/>
    <col min="5370" max="5370" width="2.7109375" style="1" customWidth="1"/>
    <col min="5371" max="5371" width="30.7109375" style="1" customWidth="1"/>
    <col min="5372" max="5372" width="4.7109375" style="1" customWidth="1"/>
    <col min="5373" max="5373" width="9.7109375" style="1" customWidth="1"/>
    <col min="5374" max="5374" width="4.7109375" style="1" customWidth="1"/>
    <col min="5375" max="5375" width="15.7109375" style="1" customWidth="1"/>
    <col min="5376" max="5377" width="3.7109375" style="1" customWidth="1"/>
    <col min="5378" max="5378" width="12.7109375" style="1" customWidth="1"/>
    <col min="5379" max="5379" width="4.7109375" style="1" customWidth="1"/>
    <col min="5380" max="5380" width="12.7109375" style="1" customWidth="1"/>
    <col min="5381" max="5381" width="4.7109375" style="1" customWidth="1"/>
    <col min="5382" max="5382" width="12.7109375" style="1" customWidth="1"/>
    <col min="5383" max="5383" width="4.7109375" style="1" customWidth="1"/>
    <col min="5384" max="5384" width="12.7109375" style="1" customWidth="1"/>
    <col min="5385" max="5385" width="4.7109375" style="1" customWidth="1"/>
    <col min="5386" max="5386" width="12.7109375" style="1" customWidth="1"/>
    <col min="5387" max="5622" width="9.140625" style="1"/>
    <col min="5623" max="5623" width="3.7109375" style="1" customWidth="1"/>
    <col min="5624" max="5624" width="4" style="1" customWidth="1"/>
    <col min="5625" max="5625" width="4.42578125" style="1" customWidth="1"/>
    <col min="5626" max="5626" width="2.7109375" style="1" customWidth="1"/>
    <col min="5627" max="5627" width="30.7109375" style="1" customWidth="1"/>
    <col min="5628" max="5628" width="4.7109375" style="1" customWidth="1"/>
    <col min="5629" max="5629" width="9.7109375" style="1" customWidth="1"/>
    <col min="5630" max="5630" width="4.7109375" style="1" customWidth="1"/>
    <col min="5631" max="5631" width="15.7109375" style="1" customWidth="1"/>
    <col min="5632" max="5633" width="3.7109375" style="1" customWidth="1"/>
    <col min="5634" max="5634" width="12.7109375" style="1" customWidth="1"/>
    <col min="5635" max="5635" width="4.7109375" style="1" customWidth="1"/>
    <col min="5636" max="5636" width="12.7109375" style="1" customWidth="1"/>
    <col min="5637" max="5637" width="4.7109375" style="1" customWidth="1"/>
    <col min="5638" max="5638" width="12.7109375" style="1" customWidth="1"/>
    <col min="5639" max="5639" width="4.7109375" style="1" customWidth="1"/>
    <col min="5640" max="5640" width="12.7109375" style="1" customWidth="1"/>
    <col min="5641" max="5641" width="4.7109375" style="1" customWidth="1"/>
    <col min="5642" max="5642" width="12.7109375" style="1" customWidth="1"/>
    <col min="5643" max="5878" width="9.140625" style="1"/>
    <col min="5879" max="5879" width="3.7109375" style="1" customWidth="1"/>
    <col min="5880" max="5880" width="4" style="1" customWidth="1"/>
    <col min="5881" max="5881" width="4.42578125" style="1" customWidth="1"/>
    <col min="5882" max="5882" width="2.7109375" style="1" customWidth="1"/>
    <col min="5883" max="5883" width="30.7109375" style="1" customWidth="1"/>
    <col min="5884" max="5884" width="4.7109375" style="1" customWidth="1"/>
    <col min="5885" max="5885" width="9.7109375" style="1" customWidth="1"/>
    <col min="5886" max="5886" width="4.7109375" style="1" customWidth="1"/>
    <col min="5887" max="5887" width="15.7109375" style="1" customWidth="1"/>
    <col min="5888" max="5889" width="3.7109375" style="1" customWidth="1"/>
    <col min="5890" max="5890" width="12.7109375" style="1" customWidth="1"/>
    <col min="5891" max="5891" width="4.7109375" style="1" customWidth="1"/>
    <col min="5892" max="5892" width="12.7109375" style="1" customWidth="1"/>
    <col min="5893" max="5893" width="4.7109375" style="1" customWidth="1"/>
    <col min="5894" max="5894" width="12.7109375" style="1" customWidth="1"/>
    <col min="5895" max="5895" width="4.7109375" style="1" customWidth="1"/>
    <col min="5896" max="5896" width="12.7109375" style="1" customWidth="1"/>
    <col min="5897" max="5897" width="4.7109375" style="1" customWidth="1"/>
    <col min="5898" max="5898" width="12.7109375" style="1" customWidth="1"/>
    <col min="5899" max="6134" width="9.140625" style="1"/>
    <col min="6135" max="6135" width="3.7109375" style="1" customWidth="1"/>
    <col min="6136" max="6136" width="4" style="1" customWidth="1"/>
    <col min="6137" max="6137" width="4.42578125" style="1" customWidth="1"/>
    <col min="6138" max="6138" width="2.7109375" style="1" customWidth="1"/>
    <col min="6139" max="6139" width="30.7109375" style="1" customWidth="1"/>
    <col min="6140" max="6140" width="4.7109375" style="1" customWidth="1"/>
    <col min="6141" max="6141" width="9.7109375" style="1" customWidth="1"/>
    <col min="6142" max="6142" width="4.7109375" style="1" customWidth="1"/>
    <col min="6143" max="6143" width="15.7109375" style="1" customWidth="1"/>
    <col min="6144" max="6145" width="3.7109375" style="1" customWidth="1"/>
    <col min="6146" max="6146" width="12.7109375" style="1" customWidth="1"/>
    <col min="6147" max="6147" width="4.7109375" style="1" customWidth="1"/>
    <col min="6148" max="6148" width="12.7109375" style="1" customWidth="1"/>
    <col min="6149" max="6149" width="4.7109375" style="1" customWidth="1"/>
    <col min="6150" max="6150" width="12.7109375" style="1" customWidth="1"/>
    <col min="6151" max="6151" width="4.7109375" style="1" customWidth="1"/>
    <col min="6152" max="6152" width="12.7109375" style="1" customWidth="1"/>
    <col min="6153" max="6153" width="4.7109375" style="1" customWidth="1"/>
    <col min="6154" max="6154" width="12.7109375" style="1" customWidth="1"/>
    <col min="6155" max="6390" width="9.140625" style="1"/>
    <col min="6391" max="6391" width="3.7109375" style="1" customWidth="1"/>
    <col min="6392" max="6392" width="4" style="1" customWidth="1"/>
    <col min="6393" max="6393" width="4.42578125" style="1" customWidth="1"/>
    <col min="6394" max="6394" width="2.7109375" style="1" customWidth="1"/>
    <col min="6395" max="6395" width="30.7109375" style="1" customWidth="1"/>
    <col min="6396" max="6396" width="4.7109375" style="1" customWidth="1"/>
    <col min="6397" max="6397" width="9.7109375" style="1" customWidth="1"/>
    <col min="6398" max="6398" width="4.7109375" style="1" customWidth="1"/>
    <col min="6399" max="6399" width="15.7109375" style="1" customWidth="1"/>
    <col min="6400" max="6401" width="3.7109375" style="1" customWidth="1"/>
    <col min="6402" max="6402" width="12.7109375" style="1" customWidth="1"/>
    <col min="6403" max="6403" width="4.7109375" style="1" customWidth="1"/>
    <col min="6404" max="6404" width="12.7109375" style="1" customWidth="1"/>
    <col min="6405" max="6405" width="4.7109375" style="1" customWidth="1"/>
    <col min="6406" max="6406" width="12.7109375" style="1" customWidth="1"/>
    <col min="6407" max="6407" width="4.7109375" style="1" customWidth="1"/>
    <col min="6408" max="6408" width="12.7109375" style="1" customWidth="1"/>
    <col min="6409" max="6409" width="4.7109375" style="1" customWidth="1"/>
    <col min="6410" max="6410" width="12.7109375" style="1" customWidth="1"/>
    <col min="6411" max="6646" width="9.140625" style="1"/>
    <col min="6647" max="6647" width="3.7109375" style="1" customWidth="1"/>
    <col min="6648" max="6648" width="4" style="1" customWidth="1"/>
    <col min="6649" max="6649" width="4.42578125" style="1" customWidth="1"/>
    <col min="6650" max="6650" width="2.7109375" style="1" customWidth="1"/>
    <col min="6651" max="6651" width="30.7109375" style="1" customWidth="1"/>
    <col min="6652" max="6652" width="4.7109375" style="1" customWidth="1"/>
    <col min="6653" max="6653" width="9.7109375" style="1" customWidth="1"/>
    <col min="6654" max="6654" width="4.7109375" style="1" customWidth="1"/>
    <col min="6655" max="6655" width="15.7109375" style="1" customWidth="1"/>
    <col min="6656" max="6657" width="3.7109375" style="1" customWidth="1"/>
    <col min="6658" max="6658" width="12.7109375" style="1" customWidth="1"/>
    <col min="6659" max="6659" width="4.7109375" style="1" customWidth="1"/>
    <col min="6660" max="6660" width="12.7109375" style="1" customWidth="1"/>
    <col min="6661" max="6661" width="4.7109375" style="1" customWidth="1"/>
    <col min="6662" max="6662" width="12.7109375" style="1" customWidth="1"/>
    <col min="6663" max="6663" width="4.7109375" style="1" customWidth="1"/>
    <col min="6664" max="6664" width="12.7109375" style="1" customWidth="1"/>
    <col min="6665" max="6665" width="4.7109375" style="1" customWidth="1"/>
    <col min="6666" max="6666" width="12.7109375" style="1" customWidth="1"/>
    <col min="6667" max="6902" width="9.140625" style="1"/>
    <col min="6903" max="6903" width="3.7109375" style="1" customWidth="1"/>
    <col min="6904" max="6904" width="4" style="1" customWidth="1"/>
    <col min="6905" max="6905" width="4.42578125" style="1" customWidth="1"/>
    <col min="6906" max="6906" width="2.7109375" style="1" customWidth="1"/>
    <col min="6907" max="6907" width="30.7109375" style="1" customWidth="1"/>
    <col min="6908" max="6908" width="4.7109375" style="1" customWidth="1"/>
    <col min="6909" max="6909" width="9.7109375" style="1" customWidth="1"/>
    <col min="6910" max="6910" width="4.7109375" style="1" customWidth="1"/>
    <col min="6911" max="6911" width="15.7109375" style="1" customWidth="1"/>
    <col min="6912" max="6913" width="3.7109375" style="1" customWidth="1"/>
    <col min="6914" max="6914" width="12.7109375" style="1" customWidth="1"/>
    <col min="6915" max="6915" width="4.7109375" style="1" customWidth="1"/>
    <col min="6916" max="6916" width="12.7109375" style="1" customWidth="1"/>
    <col min="6917" max="6917" width="4.7109375" style="1" customWidth="1"/>
    <col min="6918" max="6918" width="12.7109375" style="1" customWidth="1"/>
    <col min="6919" max="6919" width="4.7109375" style="1" customWidth="1"/>
    <col min="6920" max="6920" width="12.7109375" style="1" customWidth="1"/>
    <col min="6921" max="6921" width="4.7109375" style="1" customWidth="1"/>
    <col min="6922" max="6922" width="12.7109375" style="1" customWidth="1"/>
    <col min="6923" max="7158" width="9.140625" style="1"/>
    <col min="7159" max="7159" width="3.7109375" style="1" customWidth="1"/>
    <col min="7160" max="7160" width="4" style="1" customWidth="1"/>
    <col min="7161" max="7161" width="4.42578125" style="1" customWidth="1"/>
    <col min="7162" max="7162" width="2.7109375" style="1" customWidth="1"/>
    <col min="7163" max="7163" width="30.7109375" style="1" customWidth="1"/>
    <col min="7164" max="7164" width="4.7109375" style="1" customWidth="1"/>
    <col min="7165" max="7165" width="9.7109375" style="1" customWidth="1"/>
    <col min="7166" max="7166" width="4.7109375" style="1" customWidth="1"/>
    <col min="7167" max="7167" width="15.7109375" style="1" customWidth="1"/>
    <col min="7168" max="7169" width="3.7109375" style="1" customWidth="1"/>
    <col min="7170" max="7170" width="12.7109375" style="1" customWidth="1"/>
    <col min="7171" max="7171" width="4.7109375" style="1" customWidth="1"/>
    <col min="7172" max="7172" width="12.7109375" style="1" customWidth="1"/>
    <col min="7173" max="7173" width="4.7109375" style="1" customWidth="1"/>
    <col min="7174" max="7174" width="12.7109375" style="1" customWidth="1"/>
    <col min="7175" max="7175" width="4.7109375" style="1" customWidth="1"/>
    <col min="7176" max="7176" width="12.7109375" style="1" customWidth="1"/>
    <col min="7177" max="7177" width="4.7109375" style="1" customWidth="1"/>
    <col min="7178" max="7178" width="12.7109375" style="1" customWidth="1"/>
    <col min="7179" max="7414" width="9.140625" style="1"/>
    <col min="7415" max="7415" width="3.7109375" style="1" customWidth="1"/>
    <col min="7416" max="7416" width="4" style="1" customWidth="1"/>
    <col min="7417" max="7417" width="4.42578125" style="1" customWidth="1"/>
    <col min="7418" max="7418" width="2.7109375" style="1" customWidth="1"/>
    <col min="7419" max="7419" width="30.7109375" style="1" customWidth="1"/>
    <col min="7420" max="7420" width="4.7109375" style="1" customWidth="1"/>
    <col min="7421" max="7421" width="9.7109375" style="1" customWidth="1"/>
    <col min="7422" max="7422" width="4.7109375" style="1" customWidth="1"/>
    <col min="7423" max="7423" width="15.7109375" style="1" customWidth="1"/>
    <col min="7424" max="7425" width="3.7109375" style="1" customWidth="1"/>
    <col min="7426" max="7426" width="12.7109375" style="1" customWidth="1"/>
    <col min="7427" max="7427" width="4.7109375" style="1" customWidth="1"/>
    <col min="7428" max="7428" width="12.7109375" style="1" customWidth="1"/>
    <col min="7429" max="7429" width="4.7109375" style="1" customWidth="1"/>
    <col min="7430" max="7430" width="12.7109375" style="1" customWidth="1"/>
    <col min="7431" max="7431" width="4.7109375" style="1" customWidth="1"/>
    <col min="7432" max="7432" width="12.7109375" style="1" customWidth="1"/>
    <col min="7433" max="7433" width="4.7109375" style="1" customWidth="1"/>
    <col min="7434" max="7434" width="12.7109375" style="1" customWidth="1"/>
    <col min="7435" max="7670" width="9.140625" style="1"/>
    <col min="7671" max="7671" width="3.7109375" style="1" customWidth="1"/>
    <col min="7672" max="7672" width="4" style="1" customWidth="1"/>
    <col min="7673" max="7673" width="4.42578125" style="1" customWidth="1"/>
    <col min="7674" max="7674" width="2.7109375" style="1" customWidth="1"/>
    <col min="7675" max="7675" width="30.7109375" style="1" customWidth="1"/>
    <col min="7676" max="7676" width="4.7109375" style="1" customWidth="1"/>
    <col min="7677" max="7677" width="9.7109375" style="1" customWidth="1"/>
    <col min="7678" max="7678" width="4.7109375" style="1" customWidth="1"/>
    <col min="7679" max="7679" width="15.7109375" style="1" customWidth="1"/>
    <col min="7680" max="7681" width="3.7109375" style="1" customWidth="1"/>
    <col min="7682" max="7682" width="12.7109375" style="1" customWidth="1"/>
    <col min="7683" max="7683" width="4.7109375" style="1" customWidth="1"/>
    <col min="7684" max="7684" width="12.7109375" style="1" customWidth="1"/>
    <col min="7685" max="7685" width="4.7109375" style="1" customWidth="1"/>
    <col min="7686" max="7686" width="12.7109375" style="1" customWidth="1"/>
    <col min="7687" max="7687" width="4.7109375" style="1" customWidth="1"/>
    <col min="7688" max="7688" width="12.7109375" style="1" customWidth="1"/>
    <col min="7689" max="7689" width="4.7109375" style="1" customWidth="1"/>
    <col min="7690" max="7690" width="12.7109375" style="1" customWidth="1"/>
    <col min="7691" max="7926" width="9.140625" style="1"/>
    <col min="7927" max="7927" width="3.7109375" style="1" customWidth="1"/>
    <col min="7928" max="7928" width="4" style="1" customWidth="1"/>
    <col min="7929" max="7929" width="4.42578125" style="1" customWidth="1"/>
    <col min="7930" max="7930" width="2.7109375" style="1" customWidth="1"/>
    <col min="7931" max="7931" width="30.7109375" style="1" customWidth="1"/>
    <col min="7932" max="7932" width="4.7109375" style="1" customWidth="1"/>
    <col min="7933" max="7933" width="9.7109375" style="1" customWidth="1"/>
    <col min="7934" max="7934" width="4.7109375" style="1" customWidth="1"/>
    <col min="7935" max="7935" width="15.7109375" style="1" customWidth="1"/>
    <col min="7936" max="7937" width="3.7109375" style="1" customWidth="1"/>
    <col min="7938" max="7938" width="12.7109375" style="1" customWidth="1"/>
    <col min="7939" max="7939" width="4.7109375" style="1" customWidth="1"/>
    <col min="7940" max="7940" width="12.7109375" style="1" customWidth="1"/>
    <col min="7941" max="7941" width="4.7109375" style="1" customWidth="1"/>
    <col min="7942" max="7942" width="12.7109375" style="1" customWidth="1"/>
    <col min="7943" max="7943" width="4.7109375" style="1" customWidth="1"/>
    <col min="7944" max="7944" width="12.7109375" style="1" customWidth="1"/>
    <col min="7945" max="7945" width="4.7109375" style="1" customWidth="1"/>
    <col min="7946" max="7946" width="12.7109375" style="1" customWidth="1"/>
    <col min="7947" max="8182" width="9.140625" style="1"/>
    <col min="8183" max="8183" width="3.7109375" style="1" customWidth="1"/>
    <col min="8184" max="8184" width="4" style="1" customWidth="1"/>
    <col min="8185" max="8185" width="4.42578125" style="1" customWidth="1"/>
    <col min="8186" max="8186" width="2.7109375" style="1" customWidth="1"/>
    <col min="8187" max="8187" width="30.7109375" style="1" customWidth="1"/>
    <col min="8188" max="8188" width="4.7109375" style="1" customWidth="1"/>
    <col min="8189" max="8189" width="9.7109375" style="1" customWidth="1"/>
    <col min="8190" max="8190" width="4.7109375" style="1" customWidth="1"/>
    <col min="8191" max="8191" width="15.7109375" style="1" customWidth="1"/>
    <col min="8192" max="8193" width="3.7109375" style="1" customWidth="1"/>
    <col min="8194" max="8194" width="12.7109375" style="1" customWidth="1"/>
    <col min="8195" max="8195" width="4.7109375" style="1" customWidth="1"/>
    <col min="8196" max="8196" width="12.7109375" style="1" customWidth="1"/>
    <col min="8197" max="8197" width="4.7109375" style="1" customWidth="1"/>
    <col min="8198" max="8198" width="12.7109375" style="1" customWidth="1"/>
    <col min="8199" max="8199" width="4.7109375" style="1" customWidth="1"/>
    <col min="8200" max="8200" width="12.7109375" style="1" customWidth="1"/>
    <col min="8201" max="8201" width="4.7109375" style="1" customWidth="1"/>
    <col min="8202" max="8202" width="12.7109375" style="1" customWidth="1"/>
    <col min="8203" max="8438" width="9.140625" style="1"/>
    <col min="8439" max="8439" width="3.7109375" style="1" customWidth="1"/>
    <col min="8440" max="8440" width="4" style="1" customWidth="1"/>
    <col min="8441" max="8441" width="4.42578125" style="1" customWidth="1"/>
    <col min="8442" max="8442" width="2.7109375" style="1" customWidth="1"/>
    <col min="8443" max="8443" width="30.7109375" style="1" customWidth="1"/>
    <col min="8444" max="8444" width="4.7109375" style="1" customWidth="1"/>
    <col min="8445" max="8445" width="9.7109375" style="1" customWidth="1"/>
    <col min="8446" max="8446" width="4.7109375" style="1" customWidth="1"/>
    <col min="8447" max="8447" width="15.7109375" style="1" customWidth="1"/>
    <col min="8448" max="8449" width="3.7109375" style="1" customWidth="1"/>
    <col min="8450" max="8450" width="12.7109375" style="1" customWidth="1"/>
    <col min="8451" max="8451" width="4.7109375" style="1" customWidth="1"/>
    <col min="8452" max="8452" width="12.7109375" style="1" customWidth="1"/>
    <col min="8453" max="8453" width="4.7109375" style="1" customWidth="1"/>
    <col min="8454" max="8454" width="12.7109375" style="1" customWidth="1"/>
    <col min="8455" max="8455" width="4.7109375" style="1" customWidth="1"/>
    <col min="8456" max="8456" width="12.7109375" style="1" customWidth="1"/>
    <col min="8457" max="8457" width="4.7109375" style="1" customWidth="1"/>
    <col min="8458" max="8458" width="12.7109375" style="1" customWidth="1"/>
    <col min="8459" max="8694" width="9.140625" style="1"/>
    <col min="8695" max="8695" width="3.7109375" style="1" customWidth="1"/>
    <col min="8696" max="8696" width="4" style="1" customWidth="1"/>
    <col min="8697" max="8697" width="4.42578125" style="1" customWidth="1"/>
    <col min="8698" max="8698" width="2.7109375" style="1" customWidth="1"/>
    <col min="8699" max="8699" width="30.7109375" style="1" customWidth="1"/>
    <col min="8700" max="8700" width="4.7109375" style="1" customWidth="1"/>
    <col min="8701" max="8701" width="9.7109375" style="1" customWidth="1"/>
    <col min="8702" max="8702" width="4.7109375" style="1" customWidth="1"/>
    <col min="8703" max="8703" width="15.7109375" style="1" customWidth="1"/>
    <col min="8704" max="8705" width="3.7109375" style="1" customWidth="1"/>
    <col min="8706" max="8706" width="12.7109375" style="1" customWidth="1"/>
    <col min="8707" max="8707" width="4.7109375" style="1" customWidth="1"/>
    <col min="8708" max="8708" width="12.7109375" style="1" customWidth="1"/>
    <col min="8709" max="8709" width="4.7109375" style="1" customWidth="1"/>
    <col min="8710" max="8710" width="12.7109375" style="1" customWidth="1"/>
    <col min="8711" max="8711" width="4.7109375" style="1" customWidth="1"/>
    <col min="8712" max="8712" width="12.7109375" style="1" customWidth="1"/>
    <col min="8713" max="8713" width="4.7109375" style="1" customWidth="1"/>
    <col min="8714" max="8714" width="12.7109375" style="1" customWidth="1"/>
    <col min="8715" max="8950" width="9.140625" style="1"/>
    <col min="8951" max="8951" width="3.7109375" style="1" customWidth="1"/>
    <col min="8952" max="8952" width="4" style="1" customWidth="1"/>
    <col min="8953" max="8953" width="4.42578125" style="1" customWidth="1"/>
    <col min="8954" max="8954" width="2.7109375" style="1" customWidth="1"/>
    <col min="8955" max="8955" width="30.7109375" style="1" customWidth="1"/>
    <col min="8956" max="8956" width="4.7109375" style="1" customWidth="1"/>
    <col min="8957" max="8957" width="9.7109375" style="1" customWidth="1"/>
    <col min="8958" max="8958" width="4.7109375" style="1" customWidth="1"/>
    <col min="8959" max="8959" width="15.7109375" style="1" customWidth="1"/>
    <col min="8960" max="8961" width="3.7109375" style="1" customWidth="1"/>
    <col min="8962" max="8962" width="12.7109375" style="1" customWidth="1"/>
    <col min="8963" max="8963" width="4.7109375" style="1" customWidth="1"/>
    <col min="8964" max="8964" width="12.7109375" style="1" customWidth="1"/>
    <col min="8965" max="8965" width="4.7109375" style="1" customWidth="1"/>
    <col min="8966" max="8966" width="12.7109375" style="1" customWidth="1"/>
    <col min="8967" max="8967" width="4.7109375" style="1" customWidth="1"/>
    <col min="8968" max="8968" width="12.7109375" style="1" customWidth="1"/>
    <col min="8969" max="8969" width="4.7109375" style="1" customWidth="1"/>
    <col min="8970" max="8970" width="12.7109375" style="1" customWidth="1"/>
    <col min="8971" max="9206" width="9.140625" style="1"/>
    <col min="9207" max="9207" width="3.7109375" style="1" customWidth="1"/>
    <col min="9208" max="9208" width="4" style="1" customWidth="1"/>
    <col min="9209" max="9209" width="4.42578125" style="1" customWidth="1"/>
    <col min="9210" max="9210" width="2.7109375" style="1" customWidth="1"/>
    <col min="9211" max="9211" width="30.7109375" style="1" customWidth="1"/>
    <col min="9212" max="9212" width="4.7109375" style="1" customWidth="1"/>
    <col min="9213" max="9213" width="9.7109375" style="1" customWidth="1"/>
    <col min="9214" max="9214" width="4.7109375" style="1" customWidth="1"/>
    <col min="9215" max="9215" width="15.7109375" style="1" customWidth="1"/>
    <col min="9216" max="9217" width="3.7109375" style="1" customWidth="1"/>
    <col min="9218" max="9218" width="12.7109375" style="1" customWidth="1"/>
    <col min="9219" max="9219" width="4.7109375" style="1" customWidth="1"/>
    <col min="9220" max="9220" width="12.7109375" style="1" customWidth="1"/>
    <col min="9221" max="9221" width="4.7109375" style="1" customWidth="1"/>
    <col min="9222" max="9222" width="12.7109375" style="1" customWidth="1"/>
    <col min="9223" max="9223" width="4.7109375" style="1" customWidth="1"/>
    <col min="9224" max="9224" width="12.7109375" style="1" customWidth="1"/>
    <col min="9225" max="9225" width="4.7109375" style="1" customWidth="1"/>
    <col min="9226" max="9226" width="12.7109375" style="1" customWidth="1"/>
    <col min="9227" max="9462" width="9.140625" style="1"/>
    <col min="9463" max="9463" width="3.7109375" style="1" customWidth="1"/>
    <col min="9464" max="9464" width="4" style="1" customWidth="1"/>
    <col min="9465" max="9465" width="4.42578125" style="1" customWidth="1"/>
    <col min="9466" max="9466" width="2.7109375" style="1" customWidth="1"/>
    <col min="9467" max="9467" width="30.7109375" style="1" customWidth="1"/>
    <col min="9468" max="9468" width="4.7109375" style="1" customWidth="1"/>
    <col min="9469" max="9469" width="9.7109375" style="1" customWidth="1"/>
    <col min="9470" max="9470" width="4.7109375" style="1" customWidth="1"/>
    <col min="9471" max="9471" width="15.7109375" style="1" customWidth="1"/>
    <col min="9472" max="9473" width="3.7109375" style="1" customWidth="1"/>
    <col min="9474" max="9474" width="12.7109375" style="1" customWidth="1"/>
    <col min="9475" max="9475" width="4.7109375" style="1" customWidth="1"/>
    <col min="9476" max="9476" width="12.7109375" style="1" customWidth="1"/>
    <col min="9477" max="9477" width="4.7109375" style="1" customWidth="1"/>
    <col min="9478" max="9478" width="12.7109375" style="1" customWidth="1"/>
    <col min="9479" max="9479" width="4.7109375" style="1" customWidth="1"/>
    <col min="9480" max="9480" width="12.7109375" style="1" customWidth="1"/>
    <col min="9481" max="9481" width="4.7109375" style="1" customWidth="1"/>
    <col min="9482" max="9482" width="12.7109375" style="1" customWidth="1"/>
    <col min="9483" max="9718" width="9.140625" style="1"/>
    <col min="9719" max="9719" width="3.7109375" style="1" customWidth="1"/>
    <col min="9720" max="9720" width="4" style="1" customWidth="1"/>
    <col min="9721" max="9721" width="4.42578125" style="1" customWidth="1"/>
    <col min="9722" max="9722" width="2.7109375" style="1" customWidth="1"/>
    <col min="9723" max="9723" width="30.7109375" style="1" customWidth="1"/>
    <col min="9724" max="9724" width="4.7109375" style="1" customWidth="1"/>
    <col min="9725" max="9725" width="9.7109375" style="1" customWidth="1"/>
    <col min="9726" max="9726" width="4.7109375" style="1" customWidth="1"/>
    <col min="9727" max="9727" width="15.7109375" style="1" customWidth="1"/>
    <col min="9728" max="9729" width="3.7109375" style="1" customWidth="1"/>
    <col min="9730" max="9730" width="12.7109375" style="1" customWidth="1"/>
    <col min="9731" max="9731" width="4.7109375" style="1" customWidth="1"/>
    <col min="9732" max="9732" width="12.7109375" style="1" customWidth="1"/>
    <col min="9733" max="9733" width="4.7109375" style="1" customWidth="1"/>
    <col min="9734" max="9734" width="12.7109375" style="1" customWidth="1"/>
    <col min="9735" max="9735" width="4.7109375" style="1" customWidth="1"/>
    <col min="9736" max="9736" width="12.7109375" style="1" customWidth="1"/>
    <col min="9737" max="9737" width="4.7109375" style="1" customWidth="1"/>
    <col min="9738" max="9738" width="12.7109375" style="1" customWidth="1"/>
    <col min="9739" max="9974" width="9.140625" style="1"/>
    <col min="9975" max="9975" width="3.7109375" style="1" customWidth="1"/>
    <col min="9976" max="9976" width="4" style="1" customWidth="1"/>
    <col min="9977" max="9977" width="4.42578125" style="1" customWidth="1"/>
    <col min="9978" max="9978" width="2.7109375" style="1" customWidth="1"/>
    <col min="9979" max="9979" width="30.7109375" style="1" customWidth="1"/>
    <col min="9980" max="9980" width="4.7109375" style="1" customWidth="1"/>
    <col min="9981" max="9981" width="9.7109375" style="1" customWidth="1"/>
    <col min="9982" max="9982" width="4.7109375" style="1" customWidth="1"/>
    <col min="9983" max="9983" width="15.7109375" style="1" customWidth="1"/>
    <col min="9984" max="9985" width="3.7109375" style="1" customWidth="1"/>
    <col min="9986" max="9986" width="12.7109375" style="1" customWidth="1"/>
    <col min="9987" max="9987" width="4.7109375" style="1" customWidth="1"/>
    <col min="9988" max="9988" width="12.7109375" style="1" customWidth="1"/>
    <col min="9989" max="9989" width="4.7109375" style="1" customWidth="1"/>
    <col min="9990" max="9990" width="12.7109375" style="1" customWidth="1"/>
    <col min="9991" max="9991" width="4.7109375" style="1" customWidth="1"/>
    <col min="9992" max="9992" width="12.7109375" style="1" customWidth="1"/>
    <col min="9993" max="9993" width="4.7109375" style="1" customWidth="1"/>
    <col min="9994" max="9994" width="12.7109375" style="1" customWidth="1"/>
    <col min="9995" max="10230" width="9.140625" style="1"/>
    <col min="10231" max="10231" width="3.7109375" style="1" customWidth="1"/>
    <col min="10232" max="10232" width="4" style="1" customWidth="1"/>
    <col min="10233" max="10233" width="4.42578125" style="1" customWidth="1"/>
    <col min="10234" max="10234" width="2.7109375" style="1" customWidth="1"/>
    <col min="10235" max="10235" width="30.7109375" style="1" customWidth="1"/>
    <col min="10236" max="10236" width="4.7109375" style="1" customWidth="1"/>
    <col min="10237" max="10237" width="9.7109375" style="1" customWidth="1"/>
    <col min="10238" max="10238" width="4.7109375" style="1" customWidth="1"/>
    <col min="10239" max="10239" width="15.7109375" style="1" customWidth="1"/>
    <col min="10240" max="10241" width="3.7109375" style="1" customWidth="1"/>
    <col min="10242" max="10242" width="12.7109375" style="1" customWidth="1"/>
    <col min="10243" max="10243" width="4.7109375" style="1" customWidth="1"/>
    <col min="10244" max="10244" width="12.7109375" style="1" customWidth="1"/>
    <col min="10245" max="10245" width="4.7109375" style="1" customWidth="1"/>
    <col min="10246" max="10246" width="12.7109375" style="1" customWidth="1"/>
    <col min="10247" max="10247" width="4.7109375" style="1" customWidth="1"/>
    <col min="10248" max="10248" width="12.7109375" style="1" customWidth="1"/>
    <col min="10249" max="10249" width="4.7109375" style="1" customWidth="1"/>
    <col min="10250" max="10250" width="12.7109375" style="1" customWidth="1"/>
    <col min="10251" max="10486" width="9.140625" style="1"/>
    <col min="10487" max="10487" width="3.7109375" style="1" customWidth="1"/>
    <col min="10488" max="10488" width="4" style="1" customWidth="1"/>
    <col min="10489" max="10489" width="4.42578125" style="1" customWidth="1"/>
    <col min="10490" max="10490" width="2.7109375" style="1" customWidth="1"/>
    <col min="10491" max="10491" width="30.7109375" style="1" customWidth="1"/>
    <col min="10492" max="10492" width="4.7109375" style="1" customWidth="1"/>
    <col min="10493" max="10493" width="9.7109375" style="1" customWidth="1"/>
    <col min="10494" max="10494" width="4.7109375" style="1" customWidth="1"/>
    <col min="10495" max="10495" width="15.7109375" style="1" customWidth="1"/>
    <col min="10496" max="10497" width="3.7109375" style="1" customWidth="1"/>
    <col min="10498" max="10498" width="12.7109375" style="1" customWidth="1"/>
    <col min="10499" max="10499" width="4.7109375" style="1" customWidth="1"/>
    <col min="10500" max="10500" width="12.7109375" style="1" customWidth="1"/>
    <col min="10501" max="10501" width="4.7109375" style="1" customWidth="1"/>
    <col min="10502" max="10502" width="12.7109375" style="1" customWidth="1"/>
    <col min="10503" max="10503" width="4.7109375" style="1" customWidth="1"/>
    <col min="10504" max="10504" width="12.7109375" style="1" customWidth="1"/>
    <col min="10505" max="10505" width="4.7109375" style="1" customWidth="1"/>
    <col min="10506" max="10506" width="12.7109375" style="1" customWidth="1"/>
    <col min="10507" max="10742" width="9.140625" style="1"/>
    <col min="10743" max="10743" width="3.7109375" style="1" customWidth="1"/>
    <col min="10744" max="10744" width="4" style="1" customWidth="1"/>
    <col min="10745" max="10745" width="4.42578125" style="1" customWidth="1"/>
    <col min="10746" max="10746" width="2.7109375" style="1" customWidth="1"/>
    <col min="10747" max="10747" width="30.7109375" style="1" customWidth="1"/>
    <col min="10748" max="10748" width="4.7109375" style="1" customWidth="1"/>
    <col min="10749" max="10749" width="9.7109375" style="1" customWidth="1"/>
    <col min="10750" max="10750" width="4.7109375" style="1" customWidth="1"/>
    <col min="10751" max="10751" width="15.7109375" style="1" customWidth="1"/>
    <col min="10752" max="10753" width="3.7109375" style="1" customWidth="1"/>
    <col min="10754" max="10754" width="12.7109375" style="1" customWidth="1"/>
    <col min="10755" max="10755" width="4.7109375" style="1" customWidth="1"/>
    <col min="10756" max="10756" width="12.7109375" style="1" customWidth="1"/>
    <col min="10757" max="10757" width="4.7109375" style="1" customWidth="1"/>
    <col min="10758" max="10758" width="12.7109375" style="1" customWidth="1"/>
    <col min="10759" max="10759" width="4.7109375" style="1" customWidth="1"/>
    <col min="10760" max="10760" width="12.7109375" style="1" customWidth="1"/>
    <col min="10761" max="10761" width="4.7109375" style="1" customWidth="1"/>
    <col min="10762" max="10762" width="12.7109375" style="1" customWidth="1"/>
    <col min="10763" max="10998" width="9.140625" style="1"/>
    <col min="10999" max="10999" width="3.7109375" style="1" customWidth="1"/>
    <col min="11000" max="11000" width="4" style="1" customWidth="1"/>
    <col min="11001" max="11001" width="4.42578125" style="1" customWidth="1"/>
    <col min="11002" max="11002" width="2.7109375" style="1" customWidth="1"/>
    <col min="11003" max="11003" width="30.7109375" style="1" customWidth="1"/>
    <col min="11004" max="11004" width="4.7109375" style="1" customWidth="1"/>
    <col min="11005" max="11005" width="9.7109375" style="1" customWidth="1"/>
    <col min="11006" max="11006" width="4.7109375" style="1" customWidth="1"/>
    <col min="11007" max="11007" width="15.7109375" style="1" customWidth="1"/>
    <col min="11008" max="11009" width="3.7109375" style="1" customWidth="1"/>
    <col min="11010" max="11010" width="12.7109375" style="1" customWidth="1"/>
    <col min="11011" max="11011" width="4.7109375" style="1" customWidth="1"/>
    <col min="11012" max="11012" width="12.7109375" style="1" customWidth="1"/>
    <col min="11013" max="11013" width="4.7109375" style="1" customWidth="1"/>
    <col min="11014" max="11014" width="12.7109375" style="1" customWidth="1"/>
    <col min="11015" max="11015" width="4.7109375" style="1" customWidth="1"/>
    <col min="11016" max="11016" width="12.7109375" style="1" customWidth="1"/>
    <col min="11017" max="11017" width="4.7109375" style="1" customWidth="1"/>
    <col min="11018" max="11018" width="12.7109375" style="1" customWidth="1"/>
    <col min="11019" max="11254" width="9.140625" style="1"/>
    <col min="11255" max="11255" width="3.7109375" style="1" customWidth="1"/>
    <col min="11256" max="11256" width="4" style="1" customWidth="1"/>
    <col min="11257" max="11257" width="4.42578125" style="1" customWidth="1"/>
    <col min="11258" max="11258" width="2.7109375" style="1" customWidth="1"/>
    <col min="11259" max="11259" width="30.7109375" style="1" customWidth="1"/>
    <col min="11260" max="11260" width="4.7109375" style="1" customWidth="1"/>
    <col min="11261" max="11261" width="9.7109375" style="1" customWidth="1"/>
    <col min="11262" max="11262" width="4.7109375" style="1" customWidth="1"/>
    <col min="11263" max="11263" width="15.7109375" style="1" customWidth="1"/>
    <col min="11264" max="11265" width="3.7109375" style="1" customWidth="1"/>
    <col min="11266" max="11266" width="12.7109375" style="1" customWidth="1"/>
    <col min="11267" max="11267" width="4.7109375" style="1" customWidth="1"/>
    <col min="11268" max="11268" width="12.7109375" style="1" customWidth="1"/>
    <col min="11269" max="11269" width="4.7109375" style="1" customWidth="1"/>
    <col min="11270" max="11270" width="12.7109375" style="1" customWidth="1"/>
    <col min="11271" max="11271" width="4.7109375" style="1" customWidth="1"/>
    <col min="11272" max="11272" width="12.7109375" style="1" customWidth="1"/>
    <col min="11273" max="11273" width="4.7109375" style="1" customWidth="1"/>
    <col min="11274" max="11274" width="12.7109375" style="1" customWidth="1"/>
    <col min="11275" max="11510" width="9.140625" style="1"/>
    <col min="11511" max="11511" width="3.7109375" style="1" customWidth="1"/>
    <col min="11512" max="11512" width="4" style="1" customWidth="1"/>
    <col min="11513" max="11513" width="4.42578125" style="1" customWidth="1"/>
    <col min="11514" max="11514" width="2.7109375" style="1" customWidth="1"/>
    <col min="11515" max="11515" width="30.7109375" style="1" customWidth="1"/>
    <col min="11516" max="11516" width="4.7109375" style="1" customWidth="1"/>
    <col min="11517" max="11517" width="9.7109375" style="1" customWidth="1"/>
    <col min="11518" max="11518" width="4.7109375" style="1" customWidth="1"/>
    <col min="11519" max="11519" width="15.7109375" style="1" customWidth="1"/>
    <col min="11520" max="11521" width="3.7109375" style="1" customWidth="1"/>
    <col min="11522" max="11522" width="12.7109375" style="1" customWidth="1"/>
    <col min="11523" max="11523" width="4.7109375" style="1" customWidth="1"/>
    <col min="11524" max="11524" width="12.7109375" style="1" customWidth="1"/>
    <col min="11525" max="11525" width="4.7109375" style="1" customWidth="1"/>
    <col min="11526" max="11526" width="12.7109375" style="1" customWidth="1"/>
    <col min="11527" max="11527" width="4.7109375" style="1" customWidth="1"/>
    <col min="11528" max="11528" width="12.7109375" style="1" customWidth="1"/>
    <col min="11529" max="11529" width="4.7109375" style="1" customWidth="1"/>
    <col min="11530" max="11530" width="12.7109375" style="1" customWidth="1"/>
    <col min="11531" max="11766" width="9.140625" style="1"/>
    <col min="11767" max="11767" width="3.7109375" style="1" customWidth="1"/>
    <col min="11768" max="11768" width="4" style="1" customWidth="1"/>
    <col min="11769" max="11769" width="4.42578125" style="1" customWidth="1"/>
    <col min="11770" max="11770" width="2.7109375" style="1" customWidth="1"/>
    <col min="11771" max="11771" width="30.7109375" style="1" customWidth="1"/>
    <col min="11772" max="11772" width="4.7109375" style="1" customWidth="1"/>
    <col min="11773" max="11773" width="9.7109375" style="1" customWidth="1"/>
    <col min="11774" max="11774" width="4.7109375" style="1" customWidth="1"/>
    <col min="11775" max="11775" width="15.7109375" style="1" customWidth="1"/>
    <col min="11776" max="11777" width="3.7109375" style="1" customWidth="1"/>
    <col min="11778" max="11778" width="12.7109375" style="1" customWidth="1"/>
    <col min="11779" max="11779" width="4.7109375" style="1" customWidth="1"/>
    <col min="11780" max="11780" width="12.7109375" style="1" customWidth="1"/>
    <col min="11781" max="11781" width="4.7109375" style="1" customWidth="1"/>
    <col min="11782" max="11782" width="12.7109375" style="1" customWidth="1"/>
    <col min="11783" max="11783" width="4.7109375" style="1" customWidth="1"/>
    <col min="11784" max="11784" width="12.7109375" style="1" customWidth="1"/>
    <col min="11785" max="11785" width="4.7109375" style="1" customWidth="1"/>
    <col min="11786" max="11786" width="12.7109375" style="1" customWidth="1"/>
    <col min="11787" max="12022" width="9.140625" style="1"/>
    <col min="12023" max="12023" width="3.7109375" style="1" customWidth="1"/>
    <col min="12024" max="12024" width="4" style="1" customWidth="1"/>
    <col min="12025" max="12025" width="4.42578125" style="1" customWidth="1"/>
    <col min="12026" max="12026" width="2.7109375" style="1" customWidth="1"/>
    <col min="12027" max="12027" width="30.7109375" style="1" customWidth="1"/>
    <col min="12028" max="12028" width="4.7109375" style="1" customWidth="1"/>
    <col min="12029" max="12029" width="9.7109375" style="1" customWidth="1"/>
    <col min="12030" max="12030" width="4.7109375" style="1" customWidth="1"/>
    <col min="12031" max="12031" width="15.7109375" style="1" customWidth="1"/>
    <col min="12032" max="12033" width="3.7109375" style="1" customWidth="1"/>
    <col min="12034" max="12034" width="12.7109375" style="1" customWidth="1"/>
    <col min="12035" max="12035" width="4.7109375" style="1" customWidth="1"/>
    <col min="12036" max="12036" width="12.7109375" style="1" customWidth="1"/>
    <col min="12037" max="12037" width="4.7109375" style="1" customWidth="1"/>
    <col min="12038" max="12038" width="12.7109375" style="1" customWidth="1"/>
    <col min="12039" max="12039" width="4.7109375" style="1" customWidth="1"/>
    <col min="12040" max="12040" width="12.7109375" style="1" customWidth="1"/>
    <col min="12041" max="12041" width="4.7109375" style="1" customWidth="1"/>
    <col min="12042" max="12042" width="12.7109375" style="1" customWidth="1"/>
    <col min="12043" max="12278" width="9.140625" style="1"/>
    <col min="12279" max="12279" width="3.7109375" style="1" customWidth="1"/>
    <col min="12280" max="12280" width="4" style="1" customWidth="1"/>
    <col min="12281" max="12281" width="4.42578125" style="1" customWidth="1"/>
    <col min="12282" max="12282" width="2.7109375" style="1" customWidth="1"/>
    <col min="12283" max="12283" width="30.7109375" style="1" customWidth="1"/>
    <col min="12284" max="12284" width="4.7109375" style="1" customWidth="1"/>
    <col min="12285" max="12285" width="9.7109375" style="1" customWidth="1"/>
    <col min="12286" max="12286" width="4.7109375" style="1" customWidth="1"/>
    <col min="12287" max="12287" width="15.7109375" style="1" customWidth="1"/>
    <col min="12288" max="12289" width="3.7109375" style="1" customWidth="1"/>
    <col min="12290" max="12290" width="12.7109375" style="1" customWidth="1"/>
    <col min="12291" max="12291" width="4.7109375" style="1" customWidth="1"/>
    <col min="12292" max="12292" width="12.7109375" style="1" customWidth="1"/>
    <col min="12293" max="12293" width="4.7109375" style="1" customWidth="1"/>
    <col min="12294" max="12294" width="12.7109375" style="1" customWidth="1"/>
    <col min="12295" max="12295" width="4.7109375" style="1" customWidth="1"/>
    <col min="12296" max="12296" width="12.7109375" style="1" customWidth="1"/>
    <col min="12297" max="12297" width="4.7109375" style="1" customWidth="1"/>
    <col min="12298" max="12298" width="12.7109375" style="1" customWidth="1"/>
    <col min="12299" max="12534" width="9.140625" style="1"/>
    <col min="12535" max="12535" width="3.7109375" style="1" customWidth="1"/>
    <col min="12536" max="12536" width="4" style="1" customWidth="1"/>
    <col min="12537" max="12537" width="4.42578125" style="1" customWidth="1"/>
    <col min="12538" max="12538" width="2.7109375" style="1" customWidth="1"/>
    <col min="12539" max="12539" width="30.7109375" style="1" customWidth="1"/>
    <col min="12540" max="12540" width="4.7109375" style="1" customWidth="1"/>
    <col min="12541" max="12541" width="9.7109375" style="1" customWidth="1"/>
    <col min="12542" max="12542" width="4.7109375" style="1" customWidth="1"/>
    <col min="12543" max="12543" width="15.7109375" style="1" customWidth="1"/>
    <col min="12544" max="12545" width="3.7109375" style="1" customWidth="1"/>
    <col min="12546" max="12546" width="12.7109375" style="1" customWidth="1"/>
    <col min="12547" max="12547" width="4.7109375" style="1" customWidth="1"/>
    <col min="12548" max="12548" width="12.7109375" style="1" customWidth="1"/>
    <col min="12549" max="12549" width="4.7109375" style="1" customWidth="1"/>
    <col min="12550" max="12550" width="12.7109375" style="1" customWidth="1"/>
    <col min="12551" max="12551" width="4.7109375" style="1" customWidth="1"/>
    <col min="12552" max="12552" width="12.7109375" style="1" customWidth="1"/>
    <col min="12553" max="12553" width="4.7109375" style="1" customWidth="1"/>
    <col min="12554" max="12554" width="12.7109375" style="1" customWidth="1"/>
    <col min="12555" max="12790" width="9.140625" style="1"/>
    <col min="12791" max="12791" width="3.7109375" style="1" customWidth="1"/>
    <col min="12792" max="12792" width="4" style="1" customWidth="1"/>
    <col min="12793" max="12793" width="4.42578125" style="1" customWidth="1"/>
    <col min="12794" max="12794" width="2.7109375" style="1" customWidth="1"/>
    <col min="12795" max="12795" width="30.7109375" style="1" customWidth="1"/>
    <col min="12796" max="12796" width="4.7109375" style="1" customWidth="1"/>
    <col min="12797" max="12797" width="9.7109375" style="1" customWidth="1"/>
    <col min="12798" max="12798" width="4.7109375" style="1" customWidth="1"/>
    <col min="12799" max="12799" width="15.7109375" style="1" customWidth="1"/>
    <col min="12800" max="12801" width="3.7109375" style="1" customWidth="1"/>
    <col min="12802" max="12802" width="12.7109375" style="1" customWidth="1"/>
    <col min="12803" max="12803" width="4.7109375" style="1" customWidth="1"/>
    <col min="12804" max="12804" width="12.7109375" style="1" customWidth="1"/>
    <col min="12805" max="12805" width="4.7109375" style="1" customWidth="1"/>
    <col min="12806" max="12806" width="12.7109375" style="1" customWidth="1"/>
    <col min="12807" max="12807" width="4.7109375" style="1" customWidth="1"/>
    <col min="12808" max="12808" width="12.7109375" style="1" customWidth="1"/>
    <col min="12809" max="12809" width="4.7109375" style="1" customWidth="1"/>
    <col min="12810" max="12810" width="12.7109375" style="1" customWidth="1"/>
    <col min="12811" max="13046" width="9.140625" style="1"/>
    <col min="13047" max="13047" width="3.7109375" style="1" customWidth="1"/>
    <col min="13048" max="13048" width="4" style="1" customWidth="1"/>
    <col min="13049" max="13049" width="4.42578125" style="1" customWidth="1"/>
    <col min="13050" max="13050" width="2.7109375" style="1" customWidth="1"/>
    <col min="13051" max="13051" width="30.7109375" style="1" customWidth="1"/>
    <col min="13052" max="13052" width="4.7109375" style="1" customWidth="1"/>
    <col min="13053" max="13053" width="9.7109375" style="1" customWidth="1"/>
    <col min="13054" max="13054" width="4.7109375" style="1" customWidth="1"/>
    <col min="13055" max="13055" width="15.7109375" style="1" customWidth="1"/>
    <col min="13056" max="13057" width="3.7109375" style="1" customWidth="1"/>
    <col min="13058" max="13058" width="12.7109375" style="1" customWidth="1"/>
    <col min="13059" max="13059" width="4.7109375" style="1" customWidth="1"/>
    <col min="13060" max="13060" width="12.7109375" style="1" customWidth="1"/>
    <col min="13061" max="13061" width="4.7109375" style="1" customWidth="1"/>
    <col min="13062" max="13062" width="12.7109375" style="1" customWidth="1"/>
    <col min="13063" max="13063" width="4.7109375" style="1" customWidth="1"/>
    <col min="13064" max="13064" width="12.7109375" style="1" customWidth="1"/>
    <col min="13065" max="13065" width="4.7109375" style="1" customWidth="1"/>
    <col min="13066" max="13066" width="12.7109375" style="1" customWidth="1"/>
    <col min="13067" max="13302" width="9.140625" style="1"/>
    <col min="13303" max="13303" width="3.7109375" style="1" customWidth="1"/>
    <col min="13304" max="13304" width="4" style="1" customWidth="1"/>
    <col min="13305" max="13305" width="4.42578125" style="1" customWidth="1"/>
    <col min="13306" max="13306" width="2.7109375" style="1" customWidth="1"/>
    <col min="13307" max="13307" width="30.7109375" style="1" customWidth="1"/>
    <col min="13308" max="13308" width="4.7109375" style="1" customWidth="1"/>
    <col min="13309" max="13309" width="9.7109375" style="1" customWidth="1"/>
    <col min="13310" max="13310" width="4.7109375" style="1" customWidth="1"/>
    <col min="13311" max="13311" width="15.7109375" style="1" customWidth="1"/>
    <col min="13312" max="13313" width="3.7109375" style="1" customWidth="1"/>
    <col min="13314" max="13314" width="12.7109375" style="1" customWidth="1"/>
    <col min="13315" max="13315" width="4.7109375" style="1" customWidth="1"/>
    <col min="13316" max="13316" width="12.7109375" style="1" customWidth="1"/>
    <col min="13317" max="13317" width="4.7109375" style="1" customWidth="1"/>
    <col min="13318" max="13318" width="12.7109375" style="1" customWidth="1"/>
    <col min="13319" max="13319" width="4.7109375" style="1" customWidth="1"/>
    <col min="13320" max="13320" width="12.7109375" style="1" customWidth="1"/>
    <col min="13321" max="13321" width="4.7109375" style="1" customWidth="1"/>
    <col min="13322" max="13322" width="12.7109375" style="1" customWidth="1"/>
    <col min="13323" max="13558" width="9.140625" style="1"/>
    <col min="13559" max="13559" width="3.7109375" style="1" customWidth="1"/>
    <col min="13560" max="13560" width="4" style="1" customWidth="1"/>
    <col min="13561" max="13561" width="4.42578125" style="1" customWidth="1"/>
    <col min="13562" max="13562" width="2.7109375" style="1" customWidth="1"/>
    <col min="13563" max="13563" width="30.7109375" style="1" customWidth="1"/>
    <col min="13564" max="13564" width="4.7109375" style="1" customWidth="1"/>
    <col min="13565" max="13565" width="9.7109375" style="1" customWidth="1"/>
    <col min="13566" max="13566" width="4.7109375" style="1" customWidth="1"/>
    <col min="13567" max="13567" width="15.7109375" style="1" customWidth="1"/>
    <col min="13568" max="13569" width="3.7109375" style="1" customWidth="1"/>
    <col min="13570" max="13570" width="12.7109375" style="1" customWidth="1"/>
    <col min="13571" max="13571" width="4.7109375" style="1" customWidth="1"/>
    <col min="13572" max="13572" width="12.7109375" style="1" customWidth="1"/>
    <col min="13573" max="13573" width="4.7109375" style="1" customWidth="1"/>
    <col min="13574" max="13574" width="12.7109375" style="1" customWidth="1"/>
    <col min="13575" max="13575" width="4.7109375" style="1" customWidth="1"/>
    <col min="13576" max="13576" width="12.7109375" style="1" customWidth="1"/>
    <col min="13577" max="13577" width="4.7109375" style="1" customWidth="1"/>
    <col min="13578" max="13578" width="12.7109375" style="1" customWidth="1"/>
    <col min="13579" max="13814" width="9.140625" style="1"/>
    <col min="13815" max="13815" width="3.7109375" style="1" customWidth="1"/>
    <col min="13816" max="13816" width="4" style="1" customWidth="1"/>
    <col min="13817" max="13817" width="4.42578125" style="1" customWidth="1"/>
    <col min="13818" max="13818" width="2.7109375" style="1" customWidth="1"/>
    <col min="13819" max="13819" width="30.7109375" style="1" customWidth="1"/>
    <col min="13820" max="13820" width="4.7109375" style="1" customWidth="1"/>
    <col min="13821" max="13821" width="9.7109375" style="1" customWidth="1"/>
    <col min="13822" max="13822" width="4.7109375" style="1" customWidth="1"/>
    <col min="13823" max="13823" width="15.7109375" style="1" customWidth="1"/>
    <col min="13824" max="13825" width="3.7109375" style="1" customWidth="1"/>
    <col min="13826" max="13826" width="12.7109375" style="1" customWidth="1"/>
    <col min="13827" max="13827" width="4.7109375" style="1" customWidth="1"/>
    <col min="13828" max="13828" width="12.7109375" style="1" customWidth="1"/>
    <col min="13829" max="13829" width="4.7109375" style="1" customWidth="1"/>
    <col min="13830" max="13830" width="12.7109375" style="1" customWidth="1"/>
    <col min="13831" max="13831" width="4.7109375" style="1" customWidth="1"/>
    <col min="13832" max="13832" width="12.7109375" style="1" customWidth="1"/>
    <col min="13833" max="13833" width="4.7109375" style="1" customWidth="1"/>
    <col min="13834" max="13834" width="12.7109375" style="1" customWidth="1"/>
    <col min="13835" max="14070" width="9.140625" style="1"/>
    <col min="14071" max="14071" width="3.7109375" style="1" customWidth="1"/>
    <col min="14072" max="14072" width="4" style="1" customWidth="1"/>
    <col min="14073" max="14073" width="4.42578125" style="1" customWidth="1"/>
    <col min="14074" max="14074" width="2.7109375" style="1" customWidth="1"/>
    <col min="14075" max="14075" width="30.7109375" style="1" customWidth="1"/>
    <col min="14076" max="14076" width="4.7109375" style="1" customWidth="1"/>
    <col min="14077" max="14077" width="9.7109375" style="1" customWidth="1"/>
    <col min="14078" max="14078" width="4.7109375" style="1" customWidth="1"/>
    <col min="14079" max="14079" width="15.7109375" style="1" customWidth="1"/>
    <col min="14080" max="14081" width="3.7109375" style="1" customWidth="1"/>
    <col min="14082" max="14082" width="12.7109375" style="1" customWidth="1"/>
    <col min="14083" max="14083" width="4.7109375" style="1" customWidth="1"/>
    <col min="14084" max="14084" width="12.7109375" style="1" customWidth="1"/>
    <col min="14085" max="14085" width="4.7109375" style="1" customWidth="1"/>
    <col min="14086" max="14086" width="12.7109375" style="1" customWidth="1"/>
    <col min="14087" max="14087" width="4.7109375" style="1" customWidth="1"/>
    <col min="14088" max="14088" width="12.7109375" style="1" customWidth="1"/>
    <col min="14089" max="14089" width="4.7109375" style="1" customWidth="1"/>
    <col min="14090" max="14090" width="12.7109375" style="1" customWidth="1"/>
    <col min="14091" max="14326" width="9.140625" style="1"/>
    <col min="14327" max="14327" width="3.7109375" style="1" customWidth="1"/>
    <col min="14328" max="14328" width="4" style="1" customWidth="1"/>
    <col min="14329" max="14329" width="4.42578125" style="1" customWidth="1"/>
    <col min="14330" max="14330" width="2.7109375" style="1" customWidth="1"/>
    <col min="14331" max="14331" width="30.7109375" style="1" customWidth="1"/>
    <col min="14332" max="14332" width="4.7109375" style="1" customWidth="1"/>
    <col min="14333" max="14333" width="9.7109375" style="1" customWidth="1"/>
    <col min="14334" max="14334" width="4.7109375" style="1" customWidth="1"/>
    <col min="14335" max="14335" width="15.7109375" style="1" customWidth="1"/>
    <col min="14336" max="14337" width="3.7109375" style="1" customWidth="1"/>
    <col min="14338" max="14338" width="12.7109375" style="1" customWidth="1"/>
    <col min="14339" max="14339" width="4.7109375" style="1" customWidth="1"/>
    <col min="14340" max="14340" width="12.7109375" style="1" customWidth="1"/>
    <col min="14341" max="14341" width="4.7109375" style="1" customWidth="1"/>
    <col min="14342" max="14342" width="12.7109375" style="1" customWidth="1"/>
    <col min="14343" max="14343" width="4.7109375" style="1" customWidth="1"/>
    <col min="14344" max="14344" width="12.7109375" style="1" customWidth="1"/>
    <col min="14345" max="14345" width="4.7109375" style="1" customWidth="1"/>
    <col min="14346" max="14346" width="12.7109375" style="1" customWidth="1"/>
    <col min="14347" max="14582" width="9.140625" style="1"/>
    <col min="14583" max="14583" width="3.7109375" style="1" customWidth="1"/>
    <col min="14584" max="14584" width="4" style="1" customWidth="1"/>
    <col min="14585" max="14585" width="4.42578125" style="1" customWidth="1"/>
    <col min="14586" max="14586" width="2.7109375" style="1" customWidth="1"/>
    <col min="14587" max="14587" width="30.7109375" style="1" customWidth="1"/>
    <col min="14588" max="14588" width="4.7109375" style="1" customWidth="1"/>
    <col min="14589" max="14589" width="9.7109375" style="1" customWidth="1"/>
    <col min="14590" max="14590" width="4.7109375" style="1" customWidth="1"/>
    <col min="14591" max="14591" width="15.7109375" style="1" customWidth="1"/>
    <col min="14592" max="14593" width="3.7109375" style="1" customWidth="1"/>
    <col min="14594" max="14594" width="12.7109375" style="1" customWidth="1"/>
    <col min="14595" max="14595" width="4.7109375" style="1" customWidth="1"/>
    <col min="14596" max="14596" width="12.7109375" style="1" customWidth="1"/>
    <col min="14597" max="14597" width="4.7109375" style="1" customWidth="1"/>
    <col min="14598" max="14598" width="12.7109375" style="1" customWidth="1"/>
    <col min="14599" max="14599" width="4.7109375" style="1" customWidth="1"/>
    <col min="14600" max="14600" width="12.7109375" style="1" customWidth="1"/>
    <col min="14601" max="14601" width="4.7109375" style="1" customWidth="1"/>
    <col min="14602" max="14602" width="12.7109375" style="1" customWidth="1"/>
    <col min="14603" max="14838" width="9.140625" style="1"/>
    <col min="14839" max="14839" width="3.7109375" style="1" customWidth="1"/>
    <col min="14840" max="14840" width="4" style="1" customWidth="1"/>
    <col min="14841" max="14841" width="4.42578125" style="1" customWidth="1"/>
    <col min="14842" max="14842" width="2.7109375" style="1" customWidth="1"/>
    <col min="14843" max="14843" width="30.7109375" style="1" customWidth="1"/>
    <col min="14844" max="14844" width="4.7109375" style="1" customWidth="1"/>
    <col min="14845" max="14845" width="9.7109375" style="1" customWidth="1"/>
    <col min="14846" max="14846" width="4.7109375" style="1" customWidth="1"/>
    <col min="14847" max="14847" width="15.7109375" style="1" customWidth="1"/>
    <col min="14848" max="14849" width="3.7109375" style="1" customWidth="1"/>
    <col min="14850" max="14850" width="12.7109375" style="1" customWidth="1"/>
    <col min="14851" max="14851" width="4.7109375" style="1" customWidth="1"/>
    <col min="14852" max="14852" width="12.7109375" style="1" customWidth="1"/>
    <col min="14853" max="14853" width="4.7109375" style="1" customWidth="1"/>
    <col min="14854" max="14854" width="12.7109375" style="1" customWidth="1"/>
    <col min="14855" max="14855" width="4.7109375" style="1" customWidth="1"/>
    <col min="14856" max="14856" width="12.7109375" style="1" customWidth="1"/>
    <col min="14857" max="14857" width="4.7109375" style="1" customWidth="1"/>
    <col min="14858" max="14858" width="12.7109375" style="1" customWidth="1"/>
    <col min="14859" max="15094" width="9.140625" style="1"/>
    <col min="15095" max="15095" width="3.7109375" style="1" customWidth="1"/>
    <col min="15096" max="15096" width="4" style="1" customWidth="1"/>
    <col min="15097" max="15097" width="4.42578125" style="1" customWidth="1"/>
    <col min="15098" max="15098" width="2.7109375" style="1" customWidth="1"/>
    <col min="15099" max="15099" width="30.7109375" style="1" customWidth="1"/>
    <col min="15100" max="15100" width="4.7109375" style="1" customWidth="1"/>
    <col min="15101" max="15101" width="9.7109375" style="1" customWidth="1"/>
    <col min="15102" max="15102" width="4.7109375" style="1" customWidth="1"/>
    <col min="15103" max="15103" width="15.7109375" style="1" customWidth="1"/>
    <col min="15104" max="15105" width="3.7109375" style="1" customWidth="1"/>
    <col min="15106" max="15106" width="12.7109375" style="1" customWidth="1"/>
    <col min="15107" max="15107" width="4.7109375" style="1" customWidth="1"/>
    <col min="15108" max="15108" width="12.7109375" style="1" customWidth="1"/>
    <col min="15109" max="15109" width="4.7109375" style="1" customWidth="1"/>
    <col min="15110" max="15110" width="12.7109375" style="1" customWidth="1"/>
    <col min="15111" max="15111" width="4.7109375" style="1" customWidth="1"/>
    <col min="15112" max="15112" width="12.7109375" style="1" customWidth="1"/>
    <col min="15113" max="15113" width="4.7109375" style="1" customWidth="1"/>
    <col min="15114" max="15114" width="12.7109375" style="1" customWidth="1"/>
    <col min="15115" max="15350" width="9.140625" style="1"/>
    <col min="15351" max="15351" width="3.7109375" style="1" customWidth="1"/>
    <col min="15352" max="15352" width="4" style="1" customWidth="1"/>
    <col min="15353" max="15353" width="4.42578125" style="1" customWidth="1"/>
    <col min="15354" max="15354" width="2.7109375" style="1" customWidth="1"/>
    <col min="15355" max="15355" width="30.7109375" style="1" customWidth="1"/>
    <col min="15356" max="15356" width="4.7109375" style="1" customWidth="1"/>
    <col min="15357" max="15357" width="9.7109375" style="1" customWidth="1"/>
    <col min="15358" max="15358" width="4.7109375" style="1" customWidth="1"/>
    <col min="15359" max="15359" width="15.7109375" style="1" customWidth="1"/>
    <col min="15360" max="15361" width="3.7109375" style="1" customWidth="1"/>
    <col min="15362" max="15362" width="12.7109375" style="1" customWidth="1"/>
    <col min="15363" max="15363" width="4.7109375" style="1" customWidth="1"/>
    <col min="15364" max="15364" width="12.7109375" style="1" customWidth="1"/>
    <col min="15365" max="15365" width="4.7109375" style="1" customWidth="1"/>
    <col min="15366" max="15366" width="12.7109375" style="1" customWidth="1"/>
    <col min="15367" max="15367" width="4.7109375" style="1" customWidth="1"/>
    <col min="15368" max="15368" width="12.7109375" style="1" customWidth="1"/>
    <col min="15369" max="15369" width="4.7109375" style="1" customWidth="1"/>
    <col min="15370" max="15370" width="12.7109375" style="1" customWidth="1"/>
    <col min="15371" max="15606" width="9.140625" style="1"/>
    <col min="15607" max="15607" width="3.7109375" style="1" customWidth="1"/>
    <col min="15608" max="15608" width="4" style="1" customWidth="1"/>
    <col min="15609" max="15609" width="4.42578125" style="1" customWidth="1"/>
    <col min="15610" max="15610" width="2.7109375" style="1" customWidth="1"/>
    <col min="15611" max="15611" width="30.7109375" style="1" customWidth="1"/>
    <col min="15612" max="15612" width="4.7109375" style="1" customWidth="1"/>
    <col min="15613" max="15613" width="9.7109375" style="1" customWidth="1"/>
    <col min="15614" max="15614" width="4.7109375" style="1" customWidth="1"/>
    <col min="15615" max="15615" width="15.7109375" style="1" customWidth="1"/>
    <col min="15616" max="15617" width="3.7109375" style="1" customWidth="1"/>
    <col min="15618" max="15618" width="12.7109375" style="1" customWidth="1"/>
    <col min="15619" max="15619" width="4.7109375" style="1" customWidth="1"/>
    <col min="15620" max="15620" width="12.7109375" style="1" customWidth="1"/>
    <col min="15621" max="15621" width="4.7109375" style="1" customWidth="1"/>
    <col min="15622" max="15622" width="12.7109375" style="1" customWidth="1"/>
    <col min="15623" max="15623" width="4.7109375" style="1" customWidth="1"/>
    <col min="15624" max="15624" width="12.7109375" style="1" customWidth="1"/>
    <col min="15625" max="15625" width="4.7109375" style="1" customWidth="1"/>
    <col min="15626" max="15626" width="12.7109375" style="1" customWidth="1"/>
    <col min="15627" max="15862" width="9.140625" style="1"/>
    <col min="15863" max="15863" width="3.7109375" style="1" customWidth="1"/>
    <col min="15864" max="15864" width="4" style="1" customWidth="1"/>
    <col min="15865" max="15865" width="4.42578125" style="1" customWidth="1"/>
    <col min="15866" max="15866" width="2.7109375" style="1" customWidth="1"/>
    <col min="15867" max="15867" width="30.7109375" style="1" customWidth="1"/>
    <col min="15868" max="15868" width="4.7109375" style="1" customWidth="1"/>
    <col min="15869" max="15869" width="9.7109375" style="1" customWidth="1"/>
    <col min="15870" max="15870" width="4.7109375" style="1" customWidth="1"/>
    <col min="15871" max="15871" width="15.7109375" style="1" customWidth="1"/>
    <col min="15872" max="15873" width="3.7109375" style="1" customWidth="1"/>
    <col min="15874" max="15874" width="12.7109375" style="1" customWidth="1"/>
    <col min="15875" max="15875" width="4.7109375" style="1" customWidth="1"/>
    <col min="15876" max="15876" width="12.7109375" style="1" customWidth="1"/>
    <col min="15877" max="15877" width="4.7109375" style="1" customWidth="1"/>
    <col min="15878" max="15878" width="12.7109375" style="1" customWidth="1"/>
    <col min="15879" max="15879" width="4.7109375" style="1" customWidth="1"/>
    <col min="15880" max="15880" width="12.7109375" style="1" customWidth="1"/>
    <col min="15881" max="15881" width="4.7109375" style="1" customWidth="1"/>
    <col min="15882" max="15882" width="12.7109375" style="1" customWidth="1"/>
    <col min="15883" max="16118" width="9.140625" style="1"/>
    <col min="16119" max="16119" width="3.7109375" style="1" customWidth="1"/>
    <col min="16120" max="16120" width="4" style="1" customWidth="1"/>
    <col min="16121" max="16121" width="4.42578125" style="1" customWidth="1"/>
    <col min="16122" max="16122" width="2.7109375" style="1" customWidth="1"/>
    <col min="16123" max="16123" width="30.7109375" style="1" customWidth="1"/>
    <col min="16124" max="16124" width="4.7109375" style="1" customWidth="1"/>
    <col min="16125" max="16125" width="9.7109375" style="1" customWidth="1"/>
    <col min="16126" max="16126" width="4.7109375" style="1" customWidth="1"/>
    <col min="16127" max="16127" width="15.7109375" style="1" customWidth="1"/>
    <col min="16128" max="16129" width="3.7109375" style="1" customWidth="1"/>
    <col min="16130" max="16130" width="12.7109375" style="1" customWidth="1"/>
    <col min="16131" max="16131" width="4.7109375" style="1" customWidth="1"/>
    <col min="16132" max="16132" width="12.7109375" style="1" customWidth="1"/>
    <col min="16133" max="16133" width="4.7109375" style="1" customWidth="1"/>
    <col min="16134" max="16134" width="12.7109375" style="1" customWidth="1"/>
    <col min="16135" max="16135" width="4.7109375" style="1" customWidth="1"/>
    <col min="16136" max="16136" width="12.7109375" style="1" customWidth="1"/>
    <col min="16137" max="16137" width="4.7109375" style="1" customWidth="1"/>
    <col min="16138" max="16138" width="12.7109375" style="1" customWidth="1"/>
    <col min="16139" max="16384" width="9.140625" style="1"/>
  </cols>
  <sheetData>
    <row r="1" spans="2:14" ht="57.75" customHeight="1" x14ac:dyDescent="0.25">
      <c r="B1" s="133" t="s">
        <v>26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2:14" ht="64.5" customHeight="1" x14ac:dyDescent="0.25">
      <c r="B2" s="133" t="s">
        <v>27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2:14" ht="64.5" customHeight="1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ht="64.5" customHeigh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2:14" ht="18.75" x14ac:dyDescent="0.25">
      <c r="B5" s="4"/>
      <c r="C5" s="4"/>
      <c r="D5" s="4"/>
      <c r="E5" s="4"/>
      <c r="F5" s="24"/>
      <c r="G5" s="4"/>
      <c r="H5" s="25" t="s">
        <v>28</v>
      </c>
      <c r="I5" s="24"/>
      <c r="J5" s="25" t="s">
        <v>0</v>
      </c>
      <c r="K5" s="24"/>
      <c r="L5" s="25" t="s">
        <v>0</v>
      </c>
      <c r="M5" s="24"/>
      <c r="N5" s="25" t="s">
        <v>71</v>
      </c>
    </row>
    <row r="6" spans="2:14" ht="18.75" x14ac:dyDescent="0.25">
      <c r="B6" s="4"/>
      <c r="C6" s="4"/>
      <c r="D6" s="4"/>
      <c r="E6" s="22"/>
      <c r="F6" s="24"/>
      <c r="G6" s="4"/>
      <c r="H6" s="22" t="s">
        <v>1</v>
      </c>
      <c r="I6" s="24"/>
      <c r="J6" s="22" t="s">
        <v>1</v>
      </c>
      <c r="K6" s="24"/>
      <c r="L6" s="22" t="s">
        <v>1</v>
      </c>
      <c r="M6" s="24"/>
      <c r="N6" s="22" t="s">
        <v>1</v>
      </c>
    </row>
    <row r="7" spans="2:14" ht="21" x14ac:dyDescent="0.25">
      <c r="B7" s="4"/>
      <c r="C7" s="4"/>
      <c r="D7" s="4"/>
      <c r="E7" s="26"/>
      <c r="F7" s="24"/>
      <c r="G7" s="27"/>
      <c r="H7" s="26" t="s">
        <v>37</v>
      </c>
      <c r="I7" s="28"/>
      <c r="J7" s="26" t="s">
        <v>38</v>
      </c>
      <c r="K7" s="24"/>
      <c r="L7" s="26" t="s">
        <v>39</v>
      </c>
      <c r="M7" s="24"/>
      <c r="N7" s="26" t="s">
        <v>40</v>
      </c>
    </row>
    <row r="8" spans="2:14" ht="9.9499999999999993" customHeight="1" x14ac:dyDescent="0.2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2:14" ht="18.75" x14ac:dyDescent="0.25">
      <c r="B9" s="4" t="s">
        <v>2</v>
      </c>
      <c r="C9" s="24"/>
      <c r="D9" s="24"/>
      <c r="E9" s="29"/>
      <c r="F9" s="24"/>
      <c r="G9" s="30"/>
      <c r="H9" s="31" t="s">
        <v>29</v>
      </c>
      <c r="I9" s="24"/>
      <c r="J9" s="31" t="s">
        <v>29</v>
      </c>
      <c r="K9" s="24"/>
      <c r="L9" s="31" t="s">
        <v>29</v>
      </c>
      <c r="M9" s="24"/>
      <c r="N9" s="31" t="s">
        <v>70</v>
      </c>
    </row>
    <row r="10" spans="2:14" ht="8.1" customHeight="1" x14ac:dyDescent="0.25">
      <c r="B10" s="24"/>
      <c r="C10" s="24"/>
      <c r="D10" s="24"/>
      <c r="E10" s="24"/>
      <c r="F10" s="24"/>
      <c r="G10" s="24"/>
      <c r="H10" s="4"/>
      <c r="I10" s="24"/>
      <c r="J10" s="4"/>
      <c r="K10" s="24"/>
      <c r="L10" s="4"/>
      <c r="M10" s="24"/>
      <c r="N10" s="4"/>
    </row>
    <row r="11" spans="2:14" ht="18" customHeight="1" x14ac:dyDescent="0.25">
      <c r="B11" s="24"/>
      <c r="C11" s="24" t="s">
        <v>30</v>
      </c>
      <c r="D11" s="24"/>
      <c r="E11" s="32"/>
      <c r="F11" s="24"/>
      <c r="G11" s="32"/>
      <c r="H11" s="33">
        <v>214500</v>
      </c>
      <c r="I11" s="34"/>
      <c r="J11" s="33">
        <v>214500</v>
      </c>
      <c r="K11" s="24"/>
      <c r="L11" s="33">
        <v>214500</v>
      </c>
      <c r="M11" s="24"/>
      <c r="N11" s="33">
        <v>214500</v>
      </c>
    </row>
    <row r="12" spans="2:14" ht="18" customHeight="1" x14ac:dyDescent="0.25">
      <c r="B12" s="24"/>
      <c r="C12" s="24" t="s">
        <v>22</v>
      </c>
      <c r="D12" s="24"/>
      <c r="E12" s="32"/>
      <c r="F12" s="24"/>
      <c r="G12" s="32"/>
      <c r="H12" s="33">
        <v>100</v>
      </c>
      <c r="I12" s="34"/>
      <c r="J12" s="33">
        <v>10</v>
      </c>
      <c r="K12" s="24"/>
      <c r="L12" s="33"/>
      <c r="M12" s="24"/>
      <c r="N12" s="33">
        <v>100</v>
      </c>
    </row>
    <row r="13" spans="2:14" ht="8.1" customHeight="1" x14ac:dyDescent="0.45">
      <c r="B13" s="24"/>
      <c r="C13" s="24"/>
      <c r="D13" s="24"/>
      <c r="E13" s="35"/>
      <c r="F13" s="24"/>
      <c r="G13" s="35"/>
      <c r="H13" s="36" t="s">
        <v>3</v>
      </c>
      <c r="I13" s="37"/>
      <c r="J13" s="36" t="s">
        <v>3</v>
      </c>
      <c r="K13" s="24"/>
      <c r="L13" s="36" t="s">
        <v>3</v>
      </c>
      <c r="M13" s="24"/>
      <c r="N13" s="36" t="s">
        <v>3</v>
      </c>
    </row>
    <row r="14" spans="2:14" ht="21" x14ac:dyDescent="0.25">
      <c r="B14" s="4" t="s">
        <v>4</v>
      </c>
      <c r="C14" s="24"/>
      <c r="D14" s="24"/>
      <c r="E14" s="38"/>
      <c r="F14" s="24"/>
      <c r="G14" s="38"/>
      <c r="H14" s="39">
        <f>SUM(H11:H13)</f>
        <v>214600</v>
      </c>
      <c r="I14" s="40"/>
      <c r="J14" s="39">
        <f>SUM(J11:J13)</f>
        <v>214510</v>
      </c>
      <c r="K14" s="24"/>
      <c r="L14" s="39">
        <f>SUM(L11:L13)</f>
        <v>214500</v>
      </c>
      <c r="M14" s="24"/>
      <c r="N14" s="39">
        <v>169125</v>
      </c>
    </row>
    <row r="15" spans="2:14" ht="18.75" x14ac:dyDescent="0.25">
      <c r="B15" s="24"/>
      <c r="C15" s="24"/>
      <c r="D15" s="24"/>
      <c r="E15" s="34"/>
      <c r="F15" s="24"/>
      <c r="G15" s="34"/>
      <c r="H15" s="41"/>
      <c r="I15" s="34"/>
      <c r="J15" s="34"/>
      <c r="K15" s="24"/>
      <c r="L15" s="34"/>
      <c r="M15" s="24"/>
      <c r="N15" s="34"/>
    </row>
    <row r="16" spans="2:14" ht="18.75" x14ac:dyDescent="0.25">
      <c r="B16" s="4" t="s">
        <v>5</v>
      </c>
      <c r="C16" s="24"/>
      <c r="D16" s="24"/>
      <c r="E16" s="29"/>
      <c r="F16" s="24"/>
      <c r="G16" s="30"/>
      <c r="H16" s="31" t="s">
        <v>6</v>
      </c>
      <c r="I16" s="24"/>
      <c r="J16" s="29" t="s">
        <v>74</v>
      </c>
      <c r="K16" s="24"/>
      <c r="L16" s="29" t="s">
        <v>75</v>
      </c>
      <c r="M16" s="24"/>
      <c r="N16" s="29" t="s">
        <v>7</v>
      </c>
    </row>
    <row r="17" spans="2:14" ht="8.1" customHeight="1" x14ac:dyDescent="0.25">
      <c r="B17" s="24"/>
      <c r="C17" s="24"/>
      <c r="D17" s="24"/>
      <c r="E17" s="24"/>
      <c r="F17" s="24"/>
      <c r="G17" s="24"/>
      <c r="H17" s="4"/>
      <c r="I17" s="24"/>
      <c r="J17" s="24"/>
      <c r="K17" s="24"/>
      <c r="L17" s="24"/>
      <c r="M17" s="24"/>
      <c r="N17" s="34"/>
    </row>
    <row r="18" spans="2:14" ht="18" customHeight="1" x14ac:dyDescent="0.25">
      <c r="B18" s="24"/>
      <c r="C18" s="24" t="s">
        <v>31</v>
      </c>
      <c r="D18" s="24"/>
      <c r="E18" s="32"/>
      <c r="F18" s="24"/>
      <c r="G18" s="32"/>
      <c r="H18" s="33">
        <v>1500</v>
      </c>
      <c r="I18" s="32"/>
      <c r="J18" s="32">
        <v>1530</v>
      </c>
      <c r="K18" s="24"/>
      <c r="L18" s="32">
        <v>900</v>
      </c>
      <c r="M18" s="24"/>
      <c r="N18" s="32">
        <v>900</v>
      </c>
    </row>
    <row r="19" spans="2:14" ht="18" customHeight="1" x14ac:dyDescent="0.25">
      <c r="B19" s="24"/>
      <c r="C19" s="24" t="s">
        <v>32</v>
      </c>
      <c r="D19" s="24"/>
      <c r="E19" s="32"/>
      <c r="F19" s="24"/>
      <c r="G19" s="32"/>
      <c r="H19" s="33">
        <v>12000</v>
      </c>
      <c r="I19" s="28"/>
      <c r="J19" s="32">
        <v>11000</v>
      </c>
      <c r="K19" s="24"/>
      <c r="L19" s="32">
        <v>11000</v>
      </c>
      <c r="M19" s="24"/>
      <c r="N19" s="32">
        <v>11000</v>
      </c>
    </row>
    <row r="20" spans="2:14" ht="18" customHeight="1" x14ac:dyDescent="0.25">
      <c r="B20" s="24"/>
      <c r="C20" s="24" t="s">
        <v>36</v>
      </c>
      <c r="D20" s="24"/>
      <c r="E20" s="32"/>
      <c r="F20" s="24"/>
      <c r="G20" s="32"/>
      <c r="H20" s="33">
        <v>1800</v>
      </c>
      <c r="I20" s="34"/>
      <c r="J20" s="32">
        <v>1700</v>
      </c>
      <c r="K20" s="24"/>
      <c r="L20" s="32">
        <v>1300</v>
      </c>
      <c r="M20" s="24"/>
      <c r="N20" s="32">
        <v>1300</v>
      </c>
    </row>
    <row r="21" spans="2:14" ht="18" customHeight="1" x14ac:dyDescent="0.25">
      <c r="B21" s="24"/>
      <c r="C21" s="24" t="s">
        <v>41</v>
      </c>
      <c r="D21" s="24"/>
      <c r="E21" s="32"/>
      <c r="F21" s="24"/>
      <c r="G21" s="32"/>
      <c r="H21" s="33">
        <v>20665</v>
      </c>
      <c r="I21" s="34"/>
      <c r="J21" s="32">
        <v>18787</v>
      </c>
      <c r="K21" s="24"/>
      <c r="L21" s="32">
        <v>17862</v>
      </c>
      <c r="M21" s="24"/>
      <c r="N21" s="32">
        <v>17862</v>
      </c>
    </row>
    <row r="22" spans="2:14" ht="18" customHeight="1" x14ac:dyDescent="0.25">
      <c r="B22" s="24"/>
      <c r="C22" s="24" t="s">
        <v>42</v>
      </c>
      <c r="D22" s="24"/>
      <c r="E22" s="32"/>
      <c r="F22" s="24"/>
      <c r="G22" s="32"/>
      <c r="H22" s="33">
        <v>16788</v>
      </c>
      <c r="I22" s="28"/>
      <c r="J22" s="32">
        <v>16794</v>
      </c>
      <c r="K22" s="24"/>
      <c r="L22" s="32">
        <v>16305</v>
      </c>
      <c r="M22" s="24"/>
      <c r="N22" s="32">
        <v>15830</v>
      </c>
    </row>
    <row r="23" spans="2:14" ht="18" customHeight="1" x14ac:dyDescent="0.25">
      <c r="B23" s="24"/>
      <c r="C23" s="24" t="s">
        <v>8</v>
      </c>
      <c r="D23" s="24"/>
      <c r="E23" s="32"/>
      <c r="F23" s="24"/>
      <c r="G23" s="32"/>
      <c r="H23" s="33">
        <v>4360</v>
      </c>
      <c r="I23" s="28"/>
      <c r="J23" s="32">
        <v>1350</v>
      </c>
      <c r="K23" s="24"/>
      <c r="L23" s="32">
        <v>1325</v>
      </c>
      <c r="M23" s="24"/>
      <c r="N23" s="32">
        <v>2000</v>
      </c>
    </row>
    <row r="24" spans="2:14" ht="18" customHeight="1" x14ac:dyDescent="0.25">
      <c r="B24" s="24"/>
      <c r="C24" s="24" t="s">
        <v>51</v>
      </c>
      <c r="D24" s="24"/>
      <c r="E24" s="32"/>
      <c r="F24" s="24"/>
      <c r="G24" s="32"/>
      <c r="H24" s="33">
        <v>9500</v>
      </c>
      <c r="I24" s="28"/>
      <c r="J24" s="32">
        <v>9404</v>
      </c>
      <c r="K24" s="24"/>
      <c r="L24" s="32">
        <v>11000</v>
      </c>
      <c r="M24" s="24"/>
      <c r="N24" s="32">
        <v>12000</v>
      </c>
    </row>
    <row r="25" spans="2:14" ht="18" customHeight="1" x14ac:dyDescent="0.25">
      <c r="B25" s="24"/>
      <c r="C25" s="24" t="s">
        <v>55</v>
      </c>
      <c r="D25" s="24"/>
      <c r="E25" s="32"/>
      <c r="F25" s="24"/>
      <c r="G25" s="32"/>
      <c r="H25" s="33">
        <v>60000</v>
      </c>
      <c r="I25" s="24"/>
      <c r="J25" s="32">
        <v>59622</v>
      </c>
      <c r="K25" s="24"/>
      <c r="L25" s="32">
        <v>49975</v>
      </c>
      <c r="M25" s="24"/>
      <c r="N25" s="32">
        <v>49345</v>
      </c>
    </row>
    <row r="26" spans="2:14" ht="18" customHeight="1" x14ac:dyDescent="0.25">
      <c r="B26" s="24"/>
      <c r="C26" s="24" t="s">
        <v>33</v>
      </c>
      <c r="D26" s="24"/>
      <c r="E26" s="32"/>
      <c r="F26" s="24"/>
      <c r="G26" s="32"/>
      <c r="H26" s="33">
        <v>1200</v>
      </c>
      <c r="I26" s="28"/>
      <c r="J26" s="32">
        <v>1000</v>
      </c>
      <c r="K26" s="24"/>
      <c r="L26" s="32">
        <v>2300</v>
      </c>
      <c r="M26" s="24"/>
      <c r="N26" s="32">
        <v>2000</v>
      </c>
    </row>
    <row r="27" spans="2:14" ht="18" customHeight="1" x14ac:dyDescent="0.25">
      <c r="B27" s="24"/>
      <c r="C27" s="24" t="s">
        <v>34</v>
      </c>
      <c r="D27" s="24"/>
      <c r="E27" s="32"/>
      <c r="F27" s="24"/>
      <c r="G27" s="32"/>
      <c r="H27" s="33">
        <v>680</v>
      </c>
      <c r="I27" s="34"/>
      <c r="J27" s="32">
        <v>650</v>
      </c>
      <c r="K27" s="24"/>
      <c r="L27" s="32">
        <v>600</v>
      </c>
      <c r="M27" s="24"/>
      <c r="N27" s="32">
        <v>600</v>
      </c>
    </row>
    <row r="28" spans="2:14" ht="18" customHeight="1" x14ac:dyDescent="0.25">
      <c r="B28" s="24"/>
      <c r="C28" s="24" t="s">
        <v>35</v>
      </c>
      <c r="D28" s="24"/>
      <c r="E28" s="32"/>
      <c r="F28" s="24"/>
      <c r="G28" s="32"/>
      <c r="H28" s="42">
        <v>3000</v>
      </c>
      <c r="I28" s="24"/>
      <c r="J28" s="32">
        <v>3118</v>
      </c>
      <c r="K28" s="24"/>
      <c r="L28" s="32">
        <v>10735</v>
      </c>
      <c r="M28" s="24"/>
      <c r="N28" s="32">
        <v>0</v>
      </c>
    </row>
    <row r="29" spans="2:14" ht="8.1" customHeight="1" x14ac:dyDescent="0.25">
      <c r="B29" s="24"/>
      <c r="C29" s="24"/>
      <c r="D29" s="24"/>
      <c r="E29" s="32"/>
      <c r="F29" s="24"/>
      <c r="G29" s="32"/>
      <c r="H29" s="33"/>
      <c r="I29" s="34"/>
      <c r="J29" s="32"/>
      <c r="K29" s="24"/>
      <c r="L29" s="32"/>
      <c r="M29" s="24"/>
      <c r="N29" s="32"/>
    </row>
    <row r="30" spans="2:14" ht="8.1" customHeight="1" x14ac:dyDescent="0.45">
      <c r="B30" s="24"/>
      <c r="C30" s="24"/>
      <c r="D30" s="24"/>
      <c r="E30" s="35"/>
      <c r="F30" s="24"/>
      <c r="G30" s="35"/>
      <c r="H30" s="36"/>
      <c r="I30" s="37"/>
      <c r="J30" s="35" t="s">
        <v>3</v>
      </c>
      <c r="K30" s="24"/>
      <c r="L30" s="35" t="s">
        <v>3</v>
      </c>
      <c r="M30" s="24"/>
      <c r="N30" s="35" t="s">
        <v>3</v>
      </c>
    </row>
    <row r="31" spans="2:14" ht="21" x14ac:dyDescent="0.25">
      <c r="B31" s="4" t="s">
        <v>9</v>
      </c>
      <c r="C31" s="24"/>
      <c r="D31" s="24"/>
      <c r="E31" s="43"/>
      <c r="F31" s="24"/>
      <c r="G31" s="43"/>
      <c r="H31" s="44">
        <f>SUM(H18:H30)</f>
        <v>131493</v>
      </c>
      <c r="I31" s="45"/>
      <c r="J31" s="43">
        <f>SUM(J18:J30)</f>
        <v>124955</v>
      </c>
      <c r="K31" s="24"/>
      <c r="L31" s="43">
        <f>SUM(L18:L30)</f>
        <v>123302</v>
      </c>
      <c r="M31" s="24"/>
      <c r="N31" s="43">
        <f>SUM(N18:N30)</f>
        <v>112837</v>
      </c>
    </row>
    <row r="32" spans="2:14" ht="9.9499999999999993" customHeight="1" x14ac:dyDescent="0.25">
      <c r="B32" s="24"/>
      <c r="C32" s="24"/>
      <c r="D32" s="24"/>
      <c r="E32" s="34"/>
      <c r="F32" s="24"/>
      <c r="G32" s="34"/>
      <c r="H32" s="41"/>
      <c r="I32" s="34"/>
      <c r="J32" s="34"/>
      <c r="K32" s="24"/>
      <c r="L32" s="34"/>
      <c r="M32" s="24"/>
      <c r="N32" s="34"/>
    </row>
    <row r="33" spans="2:14" ht="18.75" x14ac:dyDescent="0.25">
      <c r="B33" s="4" t="s">
        <v>10</v>
      </c>
      <c r="C33" s="24"/>
      <c r="D33" s="24"/>
      <c r="E33" s="34"/>
      <c r="F33" s="24"/>
      <c r="G33" s="24"/>
      <c r="H33" s="31" t="s">
        <v>107</v>
      </c>
      <c r="I33" s="24"/>
      <c r="J33" s="29" t="s">
        <v>77</v>
      </c>
      <c r="K33" s="24"/>
      <c r="L33" s="29" t="s">
        <v>76</v>
      </c>
      <c r="M33" s="24"/>
      <c r="N33" s="29" t="s">
        <v>78</v>
      </c>
    </row>
    <row r="34" spans="2:14" ht="18.75" x14ac:dyDescent="0.25">
      <c r="B34" s="24"/>
      <c r="C34" s="24" t="s">
        <v>11</v>
      </c>
      <c r="D34" s="24"/>
      <c r="E34" s="32"/>
      <c r="F34" s="24"/>
      <c r="G34" s="32"/>
      <c r="H34" s="33">
        <f>H14-H31</f>
        <v>83107</v>
      </c>
      <c r="I34" s="24"/>
      <c r="J34" s="32">
        <v>89555</v>
      </c>
      <c r="K34" s="24"/>
      <c r="L34" s="32">
        <v>91198</v>
      </c>
      <c r="M34" s="24"/>
      <c r="N34" s="32">
        <v>56288</v>
      </c>
    </row>
    <row r="35" spans="2:14" ht="18.75" x14ac:dyDescent="0.25">
      <c r="B35" s="24"/>
      <c r="C35" s="24"/>
      <c r="D35" s="24"/>
      <c r="E35" s="34"/>
      <c r="F35" s="32"/>
      <c r="G35" s="24"/>
      <c r="H35" s="41"/>
      <c r="I35" s="24"/>
      <c r="J35" s="34"/>
      <c r="K35" s="24"/>
      <c r="L35" s="34"/>
      <c r="M35" s="24"/>
      <c r="N35" s="34"/>
    </row>
    <row r="36" spans="2:14" ht="8.1" customHeight="1" x14ac:dyDescent="0.45">
      <c r="B36" s="24"/>
      <c r="C36" s="24"/>
      <c r="D36" s="24"/>
      <c r="E36" s="35"/>
      <c r="F36" s="24"/>
      <c r="G36" s="46"/>
      <c r="H36" s="36" t="s">
        <v>3</v>
      </c>
      <c r="I36" s="24"/>
      <c r="J36" s="35" t="s">
        <v>3</v>
      </c>
      <c r="K36" s="24"/>
      <c r="L36" s="35" t="s">
        <v>3</v>
      </c>
      <c r="M36" s="24"/>
      <c r="N36" s="35" t="s">
        <v>3</v>
      </c>
    </row>
    <row r="37" spans="2:14" ht="21" x14ac:dyDescent="0.25">
      <c r="B37" s="4" t="s">
        <v>12</v>
      </c>
      <c r="C37" s="24"/>
      <c r="D37" s="24"/>
      <c r="E37" s="43"/>
      <c r="F37" s="24"/>
      <c r="G37" s="43"/>
      <c r="H37" s="39">
        <f>SUM(H31:H36)</f>
        <v>214600</v>
      </c>
      <c r="I37" s="24"/>
      <c r="J37" s="43">
        <f>SUM(J31:J36)</f>
        <v>214510</v>
      </c>
      <c r="K37" s="24"/>
      <c r="L37" s="43">
        <f>SUM(L31:L36)</f>
        <v>214500</v>
      </c>
      <c r="M37" s="24"/>
      <c r="N37" s="43">
        <f>SUM(N31:N36)</f>
        <v>169125</v>
      </c>
    </row>
    <row r="38" spans="2:14" ht="18.75" x14ac:dyDescent="0.25">
      <c r="B38" s="24"/>
      <c r="C38" s="24"/>
      <c r="D38" s="24"/>
      <c r="E38" s="34"/>
      <c r="F38" s="24"/>
      <c r="G38" s="24"/>
      <c r="H38" s="4"/>
      <c r="I38" s="24"/>
      <c r="J38" s="24"/>
      <c r="K38" s="24"/>
      <c r="L38" s="24"/>
      <c r="M38" s="24"/>
      <c r="N38" s="24"/>
    </row>
    <row r="39" spans="2:14" ht="21" x14ac:dyDescent="0.25">
      <c r="B39" s="4" t="s">
        <v>13</v>
      </c>
      <c r="C39" s="24"/>
      <c r="D39" s="24"/>
      <c r="E39" s="38"/>
      <c r="F39" s="24"/>
      <c r="G39" s="38"/>
      <c r="H39" s="47">
        <f>+H14-H37</f>
        <v>0</v>
      </c>
      <c r="I39" s="24"/>
      <c r="J39" s="48">
        <f>+J14-J37</f>
        <v>0</v>
      </c>
      <c r="K39" s="24"/>
      <c r="L39" s="48">
        <f>+L14-L37</f>
        <v>0</v>
      </c>
      <c r="M39" s="24"/>
      <c r="N39" s="48">
        <f>+N14-N37</f>
        <v>0</v>
      </c>
    </row>
    <row r="40" spans="2:14" ht="18.75" x14ac:dyDescent="0.25">
      <c r="B40" s="24"/>
      <c r="C40" s="24"/>
      <c r="D40" s="24"/>
      <c r="E40" s="34"/>
      <c r="F40" s="24"/>
      <c r="G40" s="24"/>
      <c r="H40" s="34"/>
      <c r="I40" s="24"/>
      <c r="J40" s="34"/>
      <c r="K40" s="24"/>
      <c r="L40" s="34"/>
      <c r="M40" s="24"/>
      <c r="N40" s="34"/>
    </row>
    <row r="41" spans="2:14" x14ac:dyDescent="0.25">
      <c r="B41" s="80" t="s">
        <v>72</v>
      </c>
      <c r="D41" s="135" t="s">
        <v>73</v>
      </c>
      <c r="E41" s="135"/>
      <c r="F41" s="135"/>
      <c r="G41" s="135"/>
      <c r="H41" s="135"/>
      <c r="I41" s="135"/>
      <c r="J41" s="135"/>
      <c r="L41" s="11"/>
      <c r="N41" s="11"/>
    </row>
    <row r="53" spans="2:4" x14ac:dyDescent="0.25">
      <c r="B53" s="134">
        <f ca="1">NOW()</f>
        <v>43167.598793634257</v>
      </c>
      <c r="C53" s="134"/>
      <c r="D53" s="134"/>
    </row>
  </sheetData>
  <mergeCells count="4">
    <mergeCell ref="B1:N1"/>
    <mergeCell ref="B2:N2"/>
    <mergeCell ref="B53:D53"/>
    <mergeCell ref="D41:J41"/>
  </mergeCells>
  <printOptions horizontalCentered="1" verticalCentered="1"/>
  <pageMargins left="0.7" right="0.7" top="0.75" bottom="0.7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opLeftCell="B7" workbookViewId="0">
      <selection activeCell="F33" sqref="F33"/>
    </sheetView>
  </sheetViews>
  <sheetFormatPr defaultRowHeight="15.75" x14ac:dyDescent="0.25"/>
  <cols>
    <col min="1" max="1" width="3.85546875" style="52" hidden="1" customWidth="1"/>
    <col min="2" max="2" width="9.140625" style="52"/>
    <col min="3" max="4" width="12.7109375" style="52" customWidth="1"/>
    <col min="5" max="5" width="14.5703125" style="52" customWidth="1"/>
    <col min="6" max="7" width="12.7109375" style="52" customWidth="1"/>
    <col min="8" max="8" width="14.85546875" style="53" customWidth="1"/>
    <col min="9" max="9" width="4.7109375" style="52" customWidth="1"/>
    <col min="10" max="240" width="9.140625" style="52"/>
    <col min="241" max="241" width="0" style="52" hidden="1" customWidth="1"/>
    <col min="242" max="242" width="9.140625" style="52"/>
    <col min="243" max="247" width="12.7109375" style="52" customWidth="1"/>
    <col min="248" max="248" width="14.85546875" style="52" customWidth="1"/>
    <col min="249" max="249" width="9.140625" style="52"/>
    <col min="250" max="250" width="11.7109375" style="52" customWidth="1"/>
    <col min="251" max="251" width="4.7109375" style="52" customWidth="1"/>
    <col min="252" max="252" width="11.7109375" style="52" customWidth="1"/>
    <col min="253" max="253" width="4.7109375" style="52" customWidth="1"/>
    <col min="254" max="254" width="11.7109375" style="52" customWidth="1"/>
    <col min="255" max="255" width="4.7109375" style="52" customWidth="1"/>
    <col min="256" max="256" width="11.7109375" style="52" customWidth="1"/>
    <col min="257" max="257" width="4.7109375" style="52" customWidth="1"/>
    <col min="258" max="258" width="11.7109375" style="52" customWidth="1"/>
    <col min="259" max="496" width="9.140625" style="52"/>
    <col min="497" max="497" width="0" style="52" hidden="1" customWidth="1"/>
    <col min="498" max="498" width="9.140625" style="52"/>
    <col min="499" max="503" width="12.7109375" style="52" customWidth="1"/>
    <col min="504" max="504" width="14.85546875" style="52" customWidth="1"/>
    <col min="505" max="505" width="9.140625" style="52"/>
    <col min="506" max="506" width="11.7109375" style="52" customWidth="1"/>
    <col min="507" max="507" width="4.7109375" style="52" customWidth="1"/>
    <col min="508" max="508" width="11.7109375" style="52" customWidth="1"/>
    <col min="509" max="509" width="4.7109375" style="52" customWidth="1"/>
    <col min="510" max="510" width="11.7109375" style="52" customWidth="1"/>
    <col min="511" max="511" width="4.7109375" style="52" customWidth="1"/>
    <col min="512" max="512" width="11.7109375" style="52" customWidth="1"/>
    <col min="513" max="513" width="4.7109375" style="52" customWidth="1"/>
    <col min="514" max="514" width="11.7109375" style="52" customWidth="1"/>
    <col min="515" max="752" width="9.140625" style="52"/>
    <col min="753" max="753" width="0" style="52" hidden="1" customWidth="1"/>
    <col min="754" max="754" width="9.140625" style="52"/>
    <col min="755" max="759" width="12.7109375" style="52" customWidth="1"/>
    <col min="760" max="760" width="14.85546875" style="52" customWidth="1"/>
    <col min="761" max="761" width="9.140625" style="52"/>
    <col min="762" max="762" width="11.7109375" style="52" customWidth="1"/>
    <col min="763" max="763" width="4.7109375" style="52" customWidth="1"/>
    <col min="764" max="764" width="11.7109375" style="52" customWidth="1"/>
    <col min="765" max="765" width="4.7109375" style="52" customWidth="1"/>
    <col min="766" max="766" width="11.7109375" style="52" customWidth="1"/>
    <col min="767" max="767" width="4.7109375" style="52" customWidth="1"/>
    <col min="768" max="768" width="11.7109375" style="52" customWidth="1"/>
    <col min="769" max="769" width="4.7109375" style="52" customWidth="1"/>
    <col min="770" max="770" width="11.7109375" style="52" customWidth="1"/>
    <col min="771" max="1008" width="9.140625" style="52"/>
    <col min="1009" max="1009" width="0" style="52" hidden="1" customWidth="1"/>
    <col min="1010" max="1010" width="9.140625" style="52"/>
    <col min="1011" max="1015" width="12.7109375" style="52" customWidth="1"/>
    <col min="1016" max="1016" width="14.85546875" style="52" customWidth="1"/>
    <col min="1017" max="1017" width="9.140625" style="52"/>
    <col min="1018" max="1018" width="11.7109375" style="52" customWidth="1"/>
    <col min="1019" max="1019" width="4.7109375" style="52" customWidth="1"/>
    <col min="1020" max="1020" width="11.7109375" style="52" customWidth="1"/>
    <col min="1021" max="1021" width="4.7109375" style="52" customWidth="1"/>
    <col min="1022" max="1022" width="11.7109375" style="52" customWidth="1"/>
    <col min="1023" max="1023" width="4.7109375" style="52" customWidth="1"/>
    <col min="1024" max="1024" width="11.7109375" style="52" customWidth="1"/>
    <col min="1025" max="1025" width="4.7109375" style="52" customWidth="1"/>
    <col min="1026" max="1026" width="11.7109375" style="52" customWidth="1"/>
    <col min="1027" max="1264" width="9.140625" style="52"/>
    <col min="1265" max="1265" width="0" style="52" hidden="1" customWidth="1"/>
    <col min="1266" max="1266" width="9.140625" style="52"/>
    <col min="1267" max="1271" width="12.7109375" style="52" customWidth="1"/>
    <col min="1272" max="1272" width="14.85546875" style="52" customWidth="1"/>
    <col min="1273" max="1273" width="9.140625" style="52"/>
    <col min="1274" max="1274" width="11.7109375" style="52" customWidth="1"/>
    <col min="1275" max="1275" width="4.7109375" style="52" customWidth="1"/>
    <col min="1276" max="1276" width="11.7109375" style="52" customWidth="1"/>
    <col min="1277" max="1277" width="4.7109375" style="52" customWidth="1"/>
    <col min="1278" max="1278" width="11.7109375" style="52" customWidth="1"/>
    <col min="1279" max="1279" width="4.7109375" style="52" customWidth="1"/>
    <col min="1280" max="1280" width="11.7109375" style="52" customWidth="1"/>
    <col min="1281" max="1281" width="4.7109375" style="52" customWidth="1"/>
    <col min="1282" max="1282" width="11.7109375" style="52" customWidth="1"/>
    <col min="1283" max="1520" width="9.140625" style="52"/>
    <col min="1521" max="1521" width="0" style="52" hidden="1" customWidth="1"/>
    <col min="1522" max="1522" width="9.140625" style="52"/>
    <col min="1523" max="1527" width="12.7109375" style="52" customWidth="1"/>
    <col min="1528" max="1528" width="14.85546875" style="52" customWidth="1"/>
    <col min="1529" max="1529" width="9.140625" style="52"/>
    <col min="1530" max="1530" width="11.7109375" style="52" customWidth="1"/>
    <col min="1531" max="1531" width="4.7109375" style="52" customWidth="1"/>
    <col min="1532" max="1532" width="11.7109375" style="52" customWidth="1"/>
    <col min="1533" max="1533" width="4.7109375" style="52" customWidth="1"/>
    <col min="1534" max="1534" width="11.7109375" style="52" customWidth="1"/>
    <col min="1535" max="1535" width="4.7109375" style="52" customWidth="1"/>
    <col min="1536" max="1536" width="11.7109375" style="52" customWidth="1"/>
    <col min="1537" max="1537" width="4.7109375" style="52" customWidth="1"/>
    <col min="1538" max="1538" width="11.7109375" style="52" customWidth="1"/>
    <col min="1539" max="1776" width="9.140625" style="52"/>
    <col min="1777" max="1777" width="0" style="52" hidden="1" customWidth="1"/>
    <col min="1778" max="1778" width="9.140625" style="52"/>
    <col min="1779" max="1783" width="12.7109375" style="52" customWidth="1"/>
    <col min="1784" max="1784" width="14.85546875" style="52" customWidth="1"/>
    <col min="1785" max="1785" width="9.140625" style="52"/>
    <col min="1786" max="1786" width="11.7109375" style="52" customWidth="1"/>
    <col min="1787" max="1787" width="4.7109375" style="52" customWidth="1"/>
    <col min="1788" max="1788" width="11.7109375" style="52" customWidth="1"/>
    <col min="1789" max="1789" width="4.7109375" style="52" customWidth="1"/>
    <col min="1790" max="1790" width="11.7109375" style="52" customWidth="1"/>
    <col min="1791" max="1791" width="4.7109375" style="52" customWidth="1"/>
    <col min="1792" max="1792" width="11.7109375" style="52" customWidth="1"/>
    <col min="1793" max="1793" width="4.7109375" style="52" customWidth="1"/>
    <col min="1794" max="1794" width="11.7109375" style="52" customWidth="1"/>
    <col min="1795" max="2032" width="9.140625" style="52"/>
    <col min="2033" max="2033" width="0" style="52" hidden="1" customWidth="1"/>
    <col min="2034" max="2034" width="9.140625" style="52"/>
    <col min="2035" max="2039" width="12.7109375" style="52" customWidth="1"/>
    <col min="2040" max="2040" width="14.85546875" style="52" customWidth="1"/>
    <col min="2041" max="2041" width="9.140625" style="52"/>
    <col min="2042" max="2042" width="11.7109375" style="52" customWidth="1"/>
    <col min="2043" max="2043" width="4.7109375" style="52" customWidth="1"/>
    <col min="2044" max="2044" width="11.7109375" style="52" customWidth="1"/>
    <col min="2045" max="2045" width="4.7109375" style="52" customWidth="1"/>
    <col min="2046" max="2046" width="11.7109375" style="52" customWidth="1"/>
    <col min="2047" max="2047" width="4.7109375" style="52" customWidth="1"/>
    <col min="2048" max="2048" width="11.7109375" style="52" customWidth="1"/>
    <col min="2049" max="2049" width="4.7109375" style="52" customWidth="1"/>
    <col min="2050" max="2050" width="11.7109375" style="52" customWidth="1"/>
    <col min="2051" max="2288" width="9.140625" style="52"/>
    <col min="2289" max="2289" width="0" style="52" hidden="1" customWidth="1"/>
    <col min="2290" max="2290" width="9.140625" style="52"/>
    <col min="2291" max="2295" width="12.7109375" style="52" customWidth="1"/>
    <col min="2296" max="2296" width="14.85546875" style="52" customWidth="1"/>
    <col min="2297" max="2297" width="9.140625" style="52"/>
    <col min="2298" max="2298" width="11.7109375" style="52" customWidth="1"/>
    <col min="2299" max="2299" width="4.7109375" style="52" customWidth="1"/>
    <col min="2300" max="2300" width="11.7109375" style="52" customWidth="1"/>
    <col min="2301" max="2301" width="4.7109375" style="52" customWidth="1"/>
    <col min="2302" max="2302" width="11.7109375" style="52" customWidth="1"/>
    <col min="2303" max="2303" width="4.7109375" style="52" customWidth="1"/>
    <col min="2304" max="2304" width="11.7109375" style="52" customWidth="1"/>
    <col min="2305" max="2305" width="4.7109375" style="52" customWidth="1"/>
    <col min="2306" max="2306" width="11.7109375" style="52" customWidth="1"/>
    <col min="2307" max="2544" width="9.140625" style="52"/>
    <col min="2545" max="2545" width="0" style="52" hidden="1" customWidth="1"/>
    <col min="2546" max="2546" width="9.140625" style="52"/>
    <col min="2547" max="2551" width="12.7109375" style="52" customWidth="1"/>
    <col min="2552" max="2552" width="14.85546875" style="52" customWidth="1"/>
    <col min="2553" max="2553" width="9.140625" style="52"/>
    <col min="2554" max="2554" width="11.7109375" style="52" customWidth="1"/>
    <col min="2555" max="2555" width="4.7109375" style="52" customWidth="1"/>
    <col min="2556" max="2556" width="11.7109375" style="52" customWidth="1"/>
    <col min="2557" max="2557" width="4.7109375" style="52" customWidth="1"/>
    <col min="2558" max="2558" width="11.7109375" style="52" customWidth="1"/>
    <col min="2559" max="2559" width="4.7109375" style="52" customWidth="1"/>
    <col min="2560" max="2560" width="11.7109375" style="52" customWidth="1"/>
    <col min="2561" max="2561" width="4.7109375" style="52" customWidth="1"/>
    <col min="2562" max="2562" width="11.7109375" style="52" customWidth="1"/>
    <col min="2563" max="2800" width="9.140625" style="52"/>
    <col min="2801" max="2801" width="0" style="52" hidden="1" customWidth="1"/>
    <col min="2802" max="2802" width="9.140625" style="52"/>
    <col min="2803" max="2807" width="12.7109375" style="52" customWidth="1"/>
    <col min="2808" max="2808" width="14.85546875" style="52" customWidth="1"/>
    <col min="2809" max="2809" width="9.140625" style="52"/>
    <col min="2810" max="2810" width="11.7109375" style="52" customWidth="1"/>
    <col min="2811" max="2811" width="4.7109375" style="52" customWidth="1"/>
    <col min="2812" max="2812" width="11.7109375" style="52" customWidth="1"/>
    <col min="2813" max="2813" width="4.7109375" style="52" customWidth="1"/>
    <col min="2814" max="2814" width="11.7109375" style="52" customWidth="1"/>
    <col min="2815" max="2815" width="4.7109375" style="52" customWidth="1"/>
    <col min="2816" max="2816" width="11.7109375" style="52" customWidth="1"/>
    <col min="2817" max="2817" width="4.7109375" style="52" customWidth="1"/>
    <col min="2818" max="2818" width="11.7109375" style="52" customWidth="1"/>
    <col min="2819" max="3056" width="9.140625" style="52"/>
    <col min="3057" max="3057" width="0" style="52" hidden="1" customWidth="1"/>
    <col min="3058" max="3058" width="9.140625" style="52"/>
    <col min="3059" max="3063" width="12.7109375" style="52" customWidth="1"/>
    <col min="3064" max="3064" width="14.85546875" style="52" customWidth="1"/>
    <col min="3065" max="3065" width="9.140625" style="52"/>
    <col min="3066" max="3066" width="11.7109375" style="52" customWidth="1"/>
    <col min="3067" max="3067" width="4.7109375" style="52" customWidth="1"/>
    <col min="3068" max="3068" width="11.7109375" style="52" customWidth="1"/>
    <col min="3069" max="3069" width="4.7109375" style="52" customWidth="1"/>
    <col min="3070" max="3070" width="11.7109375" style="52" customWidth="1"/>
    <col min="3071" max="3071" width="4.7109375" style="52" customWidth="1"/>
    <col min="3072" max="3072" width="11.7109375" style="52" customWidth="1"/>
    <col min="3073" max="3073" width="4.7109375" style="52" customWidth="1"/>
    <col min="3074" max="3074" width="11.7109375" style="52" customWidth="1"/>
    <col min="3075" max="3312" width="9.140625" style="52"/>
    <col min="3313" max="3313" width="0" style="52" hidden="1" customWidth="1"/>
    <col min="3314" max="3314" width="9.140625" style="52"/>
    <col min="3315" max="3319" width="12.7109375" style="52" customWidth="1"/>
    <col min="3320" max="3320" width="14.85546875" style="52" customWidth="1"/>
    <col min="3321" max="3321" width="9.140625" style="52"/>
    <col min="3322" max="3322" width="11.7109375" style="52" customWidth="1"/>
    <col min="3323" max="3323" width="4.7109375" style="52" customWidth="1"/>
    <col min="3324" max="3324" width="11.7109375" style="52" customWidth="1"/>
    <col min="3325" max="3325" width="4.7109375" style="52" customWidth="1"/>
    <col min="3326" max="3326" width="11.7109375" style="52" customWidth="1"/>
    <col min="3327" max="3327" width="4.7109375" style="52" customWidth="1"/>
    <col min="3328" max="3328" width="11.7109375" style="52" customWidth="1"/>
    <col min="3329" max="3329" width="4.7109375" style="52" customWidth="1"/>
    <col min="3330" max="3330" width="11.7109375" style="52" customWidth="1"/>
    <col min="3331" max="3568" width="9.140625" style="52"/>
    <col min="3569" max="3569" width="0" style="52" hidden="1" customWidth="1"/>
    <col min="3570" max="3570" width="9.140625" style="52"/>
    <col min="3571" max="3575" width="12.7109375" style="52" customWidth="1"/>
    <col min="3576" max="3576" width="14.85546875" style="52" customWidth="1"/>
    <col min="3577" max="3577" width="9.140625" style="52"/>
    <col min="3578" max="3578" width="11.7109375" style="52" customWidth="1"/>
    <col min="3579" max="3579" width="4.7109375" style="52" customWidth="1"/>
    <col min="3580" max="3580" width="11.7109375" style="52" customWidth="1"/>
    <col min="3581" max="3581" width="4.7109375" style="52" customWidth="1"/>
    <col min="3582" max="3582" width="11.7109375" style="52" customWidth="1"/>
    <col min="3583" max="3583" width="4.7109375" style="52" customWidth="1"/>
    <col min="3584" max="3584" width="11.7109375" style="52" customWidth="1"/>
    <col min="3585" max="3585" width="4.7109375" style="52" customWidth="1"/>
    <col min="3586" max="3586" width="11.7109375" style="52" customWidth="1"/>
    <col min="3587" max="3824" width="9.140625" style="52"/>
    <col min="3825" max="3825" width="0" style="52" hidden="1" customWidth="1"/>
    <col min="3826" max="3826" width="9.140625" style="52"/>
    <col min="3827" max="3831" width="12.7109375" style="52" customWidth="1"/>
    <col min="3832" max="3832" width="14.85546875" style="52" customWidth="1"/>
    <col min="3833" max="3833" width="9.140625" style="52"/>
    <col min="3834" max="3834" width="11.7109375" style="52" customWidth="1"/>
    <col min="3835" max="3835" width="4.7109375" style="52" customWidth="1"/>
    <col min="3836" max="3836" width="11.7109375" style="52" customWidth="1"/>
    <col min="3837" max="3837" width="4.7109375" style="52" customWidth="1"/>
    <col min="3838" max="3838" width="11.7109375" style="52" customWidth="1"/>
    <col min="3839" max="3839" width="4.7109375" style="52" customWidth="1"/>
    <col min="3840" max="3840" width="11.7109375" style="52" customWidth="1"/>
    <col min="3841" max="3841" width="4.7109375" style="52" customWidth="1"/>
    <col min="3842" max="3842" width="11.7109375" style="52" customWidth="1"/>
    <col min="3843" max="4080" width="9.140625" style="52"/>
    <col min="4081" max="4081" width="0" style="52" hidden="1" customWidth="1"/>
    <col min="4082" max="4082" width="9.140625" style="52"/>
    <col min="4083" max="4087" width="12.7109375" style="52" customWidth="1"/>
    <col min="4088" max="4088" width="14.85546875" style="52" customWidth="1"/>
    <col min="4089" max="4089" width="9.140625" style="52"/>
    <col min="4090" max="4090" width="11.7109375" style="52" customWidth="1"/>
    <col min="4091" max="4091" width="4.7109375" style="52" customWidth="1"/>
    <col min="4092" max="4092" width="11.7109375" style="52" customWidth="1"/>
    <col min="4093" max="4093" width="4.7109375" style="52" customWidth="1"/>
    <col min="4094" max="4094" width="11.7109375" style="52" customWidth="1"/>
    <col min="4095" max="4095" width="4.7109375" style="52" customWidth="1"/>
    <col min="4096" max="4096" width="11.7109375" style="52" customWidth="1"/>
    <col min="4097" max="4097" width="4.7109375" style="52" customWidth="1"/>
    <col min="4098" max="4098" width="11.7109375" style="52" customWidth="1"/>
    <col min="4099" max="4336" width="9.140625" style="52"/>
    <col min="4337" max="4337" width="0" style="52" hidden="1" customWidth="1"/>
    <col min="4338" max="4338" width="9.140625" style="52"/>
    <col min="4339" max="4343" width="12.7109375" style="52" customWidth="1"/>
    <col min="4344" max="4344" width="14.85546875" style="52" customWidth="1"/>
    <col min="4345" max="4345" width="9.140625" style="52"/>
    <col min="4346" max="4346" width="11.7109375" style="52" customWidth="1"/>
    <col min="4347" max="4347" width="4.7109375" style="52" customWidth="1"/>
    <col min="4348" max="4348" width="11.7109375" style="52" customWidth="1"/>
    <col min="4349" max="4349" width="4.7109375" style="52" customWidth="1"/>
    <col min="4350" max="4350" width="11.7109375" style="52" customWidth="1"/>
    <col min="4351" max="4351" width="4.7109375" style="52" customWidth="1"/>
    <col min="4352" max="4352" width="11.7109375" style="52" customWidth="1"/>
    <col min="4353" max="4353" width="4.7109375" style="52" customWidth="1"/>
    <col min="4354" max="4354" width="11.7109375" style="52" customWidth="1"/>
    <col min="4355" max="4592" width="9.140625" style="52"/>
    <col min="4593" max="4593" width="0" style="52" hidden="1" customWidth="1"/>
    <col min="4594" max="4594" width="9.140625" style="52"/>
    <col min="4595" max="4599" width="12.7109375" style="52" customWidth="1"/>
    <col min="4600" max="4600" width="14.85546875" style="52" customWidth="1"/>
    <col min="4601" max="4601" width="9.140625" style="52"/>
    <col min="4602" max="4602" width="11.7109375" style="52" customWidth="1"/>
    <col min="4603" max="4603" width="4.7109375" style="52" customWidth="1"/>
    <col min="4604" max="4604" width="11.7109375" style="52" customWidth="1"/>
    <col min="4605" max="4605" width="4.7109375" style="52" customWidth="1"/>
    <col min="4606" max="4606" width="11.7109375" style="52" customWidth="1"/>
    <col min="4607" max="4607" width="4.7109375" style="52" customWidth="1"/>
    <col min="4608" max="4608" width="11.7109375" style="52" customWidth="1"/>
    <col min="4609" max="4609" width="4.7109375" style="52" customWidth="1"/>
    <col min="4610" max="4610" width="11.7109375" style="52" customWidth="1"/>
    <col min="4611" max="4848" width="9.140625" style="52"/>
    <col min="4849" max="4849" width="0" style="52" hidden="1" customWidth="1"/>
    <col min="4850" max="4850" width="9.140625" style="52"/>
    <col min="4851" max="4855" width="12.7109375" style="52" customWidth="1"/>
    <col min="4856" max="4856" width="14.85546875" style="52" customWidth="1"/>
    <col min="4857" max="4857" width="9.140625" style="52"/>
    <col min="4858" max="4858" width="11.7109375" style="52" customWidth="1"/>
    <col min="4859" max="4859" width="4.7109375" style="52" customWidth="1"/>
    <col min="4860" max="4860" width="11.7109375" style="52" customWidth="1"/>
    <col min="4861" max="4861" width="4.7109375" style="52" customWidth="1"/>
    <col min="4862" max="4862" width="11.7109375" style="52" customWidth="1"/>
    <col min="4863" max="4863" width="4.7109375" style="52" customWidth="1"/>
    <col min="4864" max="4864" width="11.7109375" style="52" customWidth="1"/>
    <col min="4865" max="4865" width="4.7109375" style="52" customWidth="1"/>
    <col min="4866" max="4866" width="11.7109375" style="52" customWidth="1"/>
    <col min="4867" max="5104" width="9.140625" style="52"/>
    <col min="5105" max="5105" width="0" style="52" hidden="1" customWidth="1"/>
    <col min="5106" max="5106" width="9.140625" style="52"/>
    <col min="5107" max="5111" width="12.7109375" style="52" customWidth="1"/>
    <col min="5112" max="5112" width="14.85546875" style="52" customWidth="1"/>
    <col min="5113" max="5113" width="9.140625" style="52"/>
    <col min="5114" max="5114" width="11.7109375" style="52" customWidth="1"/>
    <col min="5115" max="5115" width="4.7109375" style="52" customWidth="1"/>
    <col min="5116" max="5116" width="11.7109375" style="52" customWidth="1"/>
    <col min="5117" max="5117" width="4.7109375" style="52" customWidth="1"/>
    <col min="5118" max="5118" width="11.7109375" style="52" customWidth="1"/>
    <col min="5119" max="5119" width="4.7109375" style="52" customWidth="1"/>
    <col min="5120" max="5120" width="11.7109375" style="52" customWidth="1"/>
    <col min="5121" max="5121" width="4.7109375" style="52" customWidth="1"/>
    <col min="5122" max="5122" width="11.7109375" style="52" customWidth="1"/>
    <col min="5123" max="5360" width="9.140625" style="52"/>
    <col min="5361" max="5361" width="0" style="52" hidden="1" customWidth="1"/>
    <col min="5362" max="5362" width="9.140625" style="52"/>
    <col min="5363" max="5367" width="12.7109375" style="52" customWidth="1"/>
    <col min="5368" max="5368" width="14.85546875" style="52" customWidth="1"/>
    <col min="5369" max="5369" width="9.140625" style="52"/>
    <col min="5370" max="5370" width="11.7109375" style="52" customWidth="1"/>
    <col min="5371" max="5371" width="4.7109375" style="52" customWidth="1"/>
    <col min="5372" max="5372" width="11.7109375" style="52" customWidth="1"/>
    <col min="5373" max="5373" width="4.7109375" style="52" customWidth="1"/>
    <col min="5374" max="5374" width="11.7109375" style="52" customWidth="1"/>
    <col min="5375" max="5375" width="4.7109375" style="52" customWidth="1"/>
    <col min="5376" max="5376" width="11.7109375" style="52" customWidth="1"/>
    <col min="5377" max="5377" width="4.7109375" style="52" customWidth="1"/>
    <col min="5378" max="5378" width="11.7109375" style="52" customWidth="1"/>
    <col min="5379" max="5616" width="9.140625" style="52"/>
    <col min="5617" max="5617" width="0" style="52" hidden="1" customWidth="1"/>
    <col min="5618" max="5618" width="9.140625" style="52"/>
    <col min="5619" max="5623" width="12.7109375" style="52" customWidth="1"/>
    <col min="5624" max="5624" width="14.85546875" style="52" customWidth="1"/>
    <col min="5625" max="5625" width="9.140625" style="52"/>
    <col min="5626" max="5626" width="11.7109375" style="52" customWidth="1"/>
    <col min="5627" max="5627" width="4.7109375" style="52" customWidth="1"/>
    <col min="5628" max="5628" width="11.7109375" style="52" customWidth="1"/>
    <col min="5629" max="5629" width="4.7109375" style="52" customWidth="1"/>
    <col min="5630" max="5630" width="11.7109375" style="52" customWidth="1"/>
    <col min="5631" max="5631" width="4.7109375" style="52" customWidth="1"/>
    <col min="5632" max="5632" width="11.7109375" style="52" customWidth="1"/>
    <col min="5633" max="5633" width="4.7109375" style="52" customWidth="1"/>
    <col min="5634" max="5634" width="11.7109375" style="52" customWidth="1"/>
    <col min="5635" max="5872" width="9.140625" style="52"/>
    <col min="5873" max="5873" width="0" style="52" hidden="1" customWidth="1"/>
    <col min="5874" max="5874" width="9.140625" style="52"/>
    <col min="5875" max="5879" width="12.7109375" style="52" customWidth="1"/>
    <col min="5880" max="5880" width="14.85546875" style="52" customWidth="1"/>
    <col min="5881" max="5881" width="9.140625" style="52"/>
    <col min="5882" max="5882" width="11.7109375" style="52" customWidth="1"/>
    <col min="5883" max="5883" width="4.7109375" style="52" customWidth="1"/>
    <col min="5884" max="5884" width="11.7109375" style="52" customWidth="1"/>
    <col min="5885" max="5885" width="4.7109375" style="52" customWidth="1"/>
    <col min="5886" max="5886" width="11.7109375" style="52" customWidth="1"/>
    <col min="5887" max="5887" width="4.7109375" style="52" customWidth="1"/>
    <col min="5888" max="5888" width="11.7109375" style="52" customWidth="1"/>
    <col min="5889" max="5889" width="4.7109375" style="52" customWidth="1"/>
    <col min="5890" max="5890" width="11.7109375" style="52" customWidth="1"/>
    <col min="5891" max="6128" width="9.140625" style="52"/>
    <col min="6129" max="6129" width="0" style="52" hidden="1" customWidth="1"/>
    <col min="6130" max="6130" width="9.140625" style="52"/>
    <col min="6131" max="6135" width="12.7109375" style="52" customWidth="1"/>
    <col min="6136" max="6136" width="14.85546875" style="52" customWidth="1"/>
    <col min="6137" max="6137" width="9.140625" style="52"/>
    <col min="6138" max="6138" width="11.7109375" style="52" customWidth="1"/>
    <col min="6139" max="6139" width="4.7109375" style="52" customWidth="1"/>
    <col min="6140" max="6140" width="11.7109375" style="52" customWidth="1"/>
    <col min="6141" max="6141" width="4.7109375" style="52" customWidth="1"/>
    <col min="6142" max="6142" width="11.7109375" style="52" customWidth="1"/>
    <col min="6143" max="6143" width="4.7109375" style="52" customWidth="1"/>
    <col min="6144" max="6144" width="11.7109375" style="52" customWidth="1"/>
    <col min="6145" max="6145" width="4.7109375" style="52" customWidth="1"/>
    <col min="6146" max="6146" width="11.7109375" style="52" customWidth="1"/>
    <col min="6147" max="6384" width="9.140625" style="52"/>
    <col min="6385" max="6385" width="0" style="52" hidden="1" customWidth="1"/>
    <col min="6386" max="6386" width="9.140625" style="52"/>
    <col min="6387" max="6391" width="12.7109375" style="52" customWidth="1"/>
    <col min="6392" max="6392" width="14.85546875" style="52" customWidth="1"/>
    <col min="6393" max="6393" width="9.140625" style="52"/>
    <col min="6394" max="6394" width="11.7109375" style="52" customWidth="1"/>
    <col min="6395" max="6395" width="4.7109375" style="52" customWidth="1"/>
    <col min="6396" max="6396" width="11.7109375" style="52" customWidth="1"/>
    <col min="6397" max="6397" width="4.7109375" style="52" customWidth="1"/>
    <col min="6398" max="6398" width="11.7109375" style="52" customWidth="1"/>
    <col min="6399" max="6399" width="4.7109375" style="52" customWidth="1"/>
    <col min="6400" max="6400" width="11.7109375" style="52" customWidth="1"/>
    <col min="6401" max="6401" width="4.7109375" style="52" customWidth="1"/>
    <col min="6402" max="6402" width="11.7109375" style="52" customWidth="1"/>
    <col min="6403" max="6640" width="9.140625" style="52"/>
    <col min="6641" max="6641" width="0" style="52" hidden="1" customWidth="1"/>
    <col min="6642" max="6642" width="9.140625" style="52"/>
    <col min="6643" max="6647" width="12.7109375" style="52" customWidth="1"/>
    <col min="6648" max="6648" width="14.85546875" style="52" customWidth="1"/>
    <col min="6649" max="6649" width="9.140625" style="52"/>
    <col min="6650" max="6650" width="11.7109375" style="52" customWidth="1"/>
    <col min="6651" max="6651" width="4.7109375" style="52" customWidth="1"/>
    <col min="6652" max="6652" width="11.7109375" style="52" customWidth="1"/>
    <col min="6653" max="6653" width="4.7109375" style="52" customWidth="1"/>
    <col min="6654" max="6654" width="11.7109375" style="52" customWidth="1"/>
    <col min="6655" max="6655" width="4.7109375" style="52" customWidth="1"/>
    <col min="6656" max="6656" width="11.7109375" style="52" customWidth="1"/>
    <col min="6657" max="6657" width="4.7109375" style="52" customWidth="1"/>
    <col min="6658" max="6658" width="11.7109375" style="52" customWidth="1"/>
    <col min="6659" max="6896" width="9.140625" style="52"/>
    <col min="6897" max="6897" width="0" style="52" hidden="1" customWidth="1"/>
    <col min="6898" max="6898" width="9.140625" style="52"/>
    <col min="6899" max="6903" width="12.7109375" style="52" customWidth="1"/>
    <col min="6904" max="6904" width="14.85546875" style="52" customWidth="1"/>
    <col min="6905" max="6905" width="9.140625" style="52"/>
    <col min="6906" max="6906" width="11.7109375" style="52" customWidth="1"/>
    <col min="6907" max="6907" width="4.7109375" style="52" customWidth="1"/>
    <col min="6908" max="6908" width="11.7109375" style="52" customWidth="1"/>
    <col min="6909" max="6909" width="4.7109375" style="52" customWidth="1"/>
    <col min="6910" max="6910" width="11.7109375" style="52" customWidth="1"/>
    <col min="6911" max="6911" width="4.7109375" style="52" customWidth="1"/>
    <col min="6912" max="6912" width="11.7109375" style="52" customWidth="1"/>
    <col min="6913" max="6913" width="4.7109375" style="52" customWidth="1"/>
    <col min="6914" max="6914" width="11.7109375" style="52" customWidth="1"/>
    <col min="6915" max="7152" width="9.140625" style="52"/>
    <col min="7153" max="7153" width="0" style="52" hidden="1" customWidth="1"/>
    <col min="7154" max="7154" width="9.140625" style="52"/>
    <col min="7155" max="7159" width="12.7109375" style="52" customWidth="1"/>
    <col min="7160" max="7160" width="14.85546875" style="52" customWidth="1"/>
    <col min="7161" max="7161" width="9.140625" style="52"/>
    <col min="7162" max="7162" width="11.7109375" style="52" customWidth="1"/>
    <col min="7163" max="7163" width="4.7109375" style="52" customWidth="1"/>
    <col min="7164" max="7164" width="11.7109375" style="52" customWidth="1"/>
    <col min="7165" max="7165" width="4.7109375" style="52" customWidth="1"/>
    <col min="7166" max="7166" width="11.7109375" style="52" customWidth="1"/>
    <col min="7167" max="7167" width="4.7109375" style="52" customWidth="1"/>
    <col min="7168" max="7168" width="11.7109375" style="52" customWidth="1"/>
    <col min="7169" max="7169" width="4.7109375" style="52" customWidth="1"/>
    <col min="7170" max="7170" width="11.7109375" style="52" customWidth="1"/>
    <col min="7171" max="7408" width="9.140625" style="52"/>
    <col min="7409" max="7409" width="0" style="52" hidden="1" customWidth="1"/>
    <col min="7410" max="7410" width="9.140625" style="52"/>
    <col min="7411" max="7415" width="12.7109375" style="52" customWidth="1"/>
    <col min="7416" max="7416" width="14.85546875" style="52" customWidth="1"/>
    <col min="7417" max="7417" width="9.140625" style="52"/>
    <col min="7418" max="7418" width="11.7109375" style="52" customWidth="1"/>
    <col min="7419" max="7419" width="4.7109375" style="52" customWidth="1"/>
    <col min="7420" max="7420" width="11.7109375" style="52" customWidth="1"/>
    <col min="7421" max="7421" width="4.7109375" style="52" customWidth="1"/>
    <col min="7422" max="7422" width="11.7109375" style="52" customWidth="1"/>
    <col min="7423" max="7423" width="4.7109375" style="52" customWidth="1"/>
    <col min="7424" max="7424" width="11.7109375" style="52" customWidth="1"/>
    <col min="7425" max="7425" width="4.7109375" style="52" customWidth="1"/>
    <col min="7426" max="7426" width="11.7109375" style="52" customWidth="1"/>
    <col min="7427" max="7664" width="9.140625" style="52"/>
    <col min="7665" max="7665" width="0" style="52" hidden="1" customWidth="1"/>
    <col min="7666" max="7666" width="9.140625" style="52"/>
    <col min="7667" max="7671" width="12.7109375" style="52" customWidth="1"/>
    <col min="7672" max="7672" width="14.85546875" style="52" customWidth="1"/>
    <col min="7673" max="7673" width="9.140625" style="52"/>
    <col min="7674" max="7674" width="11.7109375" style="52" customWidth="1"/>
    <col min="7675" max="7675" width="4.7109375" style="52" customWidth="1"/>
    <col min="7676" max="7676" width="11.7109375" style="52" customWidth="1"/>
    <col min="7677" max="7677" width="4.7109375" style="52" customWidth="1"/>
    <col min="7678" max="7678" width="11.7109375" style="52" customWidth="1"/>
    <col min="7679" max="7679" width="4.7109375" style="52" customWidth="1"/>
    <col min="7680" max="7680" width="11.7109375" style="52" customWidth="1"/>
    <col min="7681" max="7681" width="4.7109375" style="52" customWidth="1"/>
    <col min="7682" max="7682" width="11.7109375" style="52" customWidth="1"/>
    <col min="7683" max="7920" width="9.140625" style="52"/>
    <col min="7921" max="7921" width="0" style="52" hidden="1" customWidth="1"/>
    <col min="7922" max="7922" width="9.140625" style="52"/>
    <col min="7923" max="7927" width="12.7109375" style="52" customWidth="1"/>
    <col min="7928" max="7928" width="14.85546875" style="52" customWidth="1"/>
    <col min="7929" max="7929" width="9.140625" style="52"/>
    <col min="7930" max="7930" width="11.7109375" style="52" customWidth="1"/>
    <col min="7931" max="7931" width="4.7109375" style="52" customWidth="1"/>
    <col min="7932" max="7932" width="11.7109375" style="52" customWidth="1"/>
    <col min="7933" max="7933" width="4.7109375" style="52" customWidth="1"/>
    <col min="7934" max="7934" width="11.7109375" style="52" customWidth="1"/>
    <col min="7935" max="7935" width="4.7109375" style="52" customWidth="1"/>
    <col min="7936" max="7936" width="11.7109375" style="52" customWidth="1"/>
    <col min="7937" max="7937" width="4.7109375" style="52" customWidth="1"/>
    <col min="7938" max="7938" width="11.7109375" style="52" customWidth="1"/>
    <col min="7939" max="8176" width="9.140625" style="52"/>
    <col min="8177" max="8177" width="0" style="52" hidden="1" customWidth="1"/>
    <col min="8178" max="8178" width="9.140625" style="52"/>
    <col min="8179" max="8183" width="12.7109375" style="52" customWidth="1"/>
    <col min="8184" max="8184" width="14.85546875" style="52" customWidth="1"/>
    <col min="8185" max="8185" width="9.140625" style="52"/>
    <col min="8186" max="8186" width="11.7109375" style="52" customWidth="1"/>
    <col min="8187" max="8187" width="4.7109375" style="52" customWidth="1"/>
    <col min="8188" max="8188" width="11.7109375" style="52" customWidth="1"/>
    <col min="8189" max="8189" width="4.7109375" style="52" customWidth="1"/>
    <col min="8190" max="8190" width="11.7109375" style="52" customWidth="1"/>
    <col min="8191" max="8191" width="4.7109375" style="52" customWidth="1"/>
    <col min="8192" max="8192" width="11.7109375" style="52" customWidth="1"/>
    <col min="8193" max="8193" width="4.7109375" style="52" customWidth="1"/>
    <col min="8194" max="8194" width="11.7109375" style="52" customWidth="1"/>
    <col min="8195" max="8432" width="9.140625" style="52"/>
    <col min="8433" max="8433" width="0" style="52" hidden="1" customWidth="1"/>
    <col min="8434" max="8434" width="9.140625" style="52"/>
    <col min="8435" max="8439" width="12.7109375" style="52" customWidth="1"/>
    <col min="8440" max="8440" width="14.85546875" style="52" customWidth="1"/>
    <col min="8441" max="8441" width="9.140625" style="52"/>
    <col min="8442" max="8442" width="11.7109375" style="52" customWidth="1"/>
    <col min="8443" max="8443" width="4.7109375" style="52" customWidth="1"/>
    <col min="8444" max="8444" width="11.7109375" style="52" customWidth="1"/>
    <col min="8445" max="8445" width="4.7109375" style="52" customWidth="1"/>
    <col min="8446" max="8446" width="11.7109375" style="52" customWidth="1"/>
    <col min="8447" max="8447" width="4.7109375" style="52" customWidth="1"/>
    <col min="8448" max="8448" width="11.7109375" style="52" customWidth="1"/>
    <col min="8449" max="8449" width="4.7109375" style="52" customWidth="1"/>
    <col min="8450" max="8450" width="11.7109375" style="52" customWidth="1"/>
    <col min="8451" max="8688" width="9.140625" style="52"/>
    <col min="8689" max="8689" width="0" style="52" hidden="1" customWidth="1"/>
    <col min="8690" max="8690" width="9.140625" style="52"/>
    <col min="8691" max="8695" width="12.7109375" style="52" customWidth="1"/>
    <col min="8696" max="8696" width="14.85546875" style="52" customWidth="1"/>
    <col min="8697" max="8697" width="9.140625" style="52"/>
    <col min="8698" max="8698" width="11.7109375" style="52" customWidth="1"/>
    <col min="8699" max="8699" width="4.7109375" style="52" customWidth="1"/>
    <col min="8700" max="8700" width="11.7109375" style="52" customWidth="1"/>
    <col min="8701" max="8701" width="4.7109375" style="52" customWidth="1"/>
    <col min="8702" max="8702" width="11.7109375" style="52" customWidth="1"/>
    <col min="8703" max="8703" width="4.7109375" style="52" customWidth="1"/>
    <col min="8704" max="8704" width="11.7109375" style="52" customWidth="1"/>
    <col min="8705" max="8705" width="4.7109375" style="52" customWidth="1"/>
    <col min="8706" max="8706" width="11.7109375" style="52" customWidth="1"/>
    <col min="8707" max="8944" width="9.140625" style="52"/>
    <col min="8945" max="8945" width="0" style="52" hidden="1" customWidth="1"/>
    <col min="8946" max="8946" width="9.140625" style="52"/>
    <col min="8947" max="8951" width="12.7109375" style="52" customWidth="1"/>
    <col min="8952" max="8952" width="14.85546875" style="52" customWidth="1"/>
    <col min="8953" max="8953" width="9.140625" style="52"/>
    <col min="8954" max="8954" width="11.7109375" style="52" customWidth="1"/>
    <col min="8955" max="8955" width="4.7109375" style="52" customWidth="1"/>
    <col min="8956" max="8956" width="11.7109375" style="52" customWidth="1"/>
    <col min="8957" max="8957" width="4.7109375" style="52" customWidth="1"/>
    <col min="8958" max="8958" width="11.7109375" style="52" customWidth="1"/>
    <col min="8959" max="8959" width="4.7109375" style="52" customWidth="1"/>
    <col min="8960" max="8960" width="11.7109375" style="52" customWidth="1"/>
    <col min="8961" max="8961" width="4.7109375" style="52" customWidth="1"/>
    <col min="8962" max="8962" width="11.7109375" style="52" customWidth="1"/>
    <col min="8963" max="9200" width="9.140625" style="52"/>
    <col min="9201" max="9201" width="0" style="52" hidden="1" customWidth="1"/>
    <col min="9202" max="9202" width="9.140625" style="52"/>
    <col min="9203" max="9207" width="12.7109375" style="52" customWidth="1"/>
    <col min="9208" max="9208" width="14.85546875" style="52" customWidth="1"/>
    <col min="9209" max="9209" width="9.140625" style="52"/>
    <col min="9210" max="9210" width="11.7109375" style="52" customWidth="1"/>
    <col min="9211" max="9211" width="4.7109375" style="52" customWidth="1"/>
    <col min="9212" max="9212" width="11.7109375" style="52" customWidth="1"/>
    <col min="9213" max="9213" width="4.7109375" style="52" customWidth="1"/>
    <col min="9214" max="9214" width="11.7109375" style="52" customWidth="1"/>
    <col min="9215" max="9215" width="4.7109375" style="52" customWidth="1"/>
    <col min="9216" max="9216" width="11.7109375" style="52" customWidth="1"/>
    <col min="9217" max="9217" width="4.7109375" style="52" customWidth="1"/>
    <col min="9218" max="9218" width="11.7109375" style="52" customWidth="1"/>
    <col min="9219" max="9456" width="9.140625" style="52"/>
    <col min="9457" max="9457" width="0" style="52" hidden="1" customWidth="1"/>
    <col min="9458" max="9458" width="9.140625" style="52"/>
    <col min="9459" max="9463" width="12.7109375" style="52" customWidth="1"/>
    <col min="9464" max="9464" width="14.85546875" style="52" customWidth="1"/>
    <col min="9465" max="9465" width="9.140625" style="52"/>
    <col min="9466" max="9466" width="11.7109375" style="52" customWidth="1"/>
    <col min="9467" max="9467" width="4.7109375" style="52" customWidth="1"/>
    <col min="9468" max="9468" width="11.7109375" style="52" customWidth="1"/>
    <col min="9469" max="9469" width="4.7109375" style="52" customWidth="1"/>
    <col min="9470" max="9470" width="11.7109375" style="52" customWidth="1"/>
    <col min="9471" max="9471" width="4.7109375" style="52" customWidth="1"/>
    <col min="9472" max="9472" width="11.7109375" style="52" customWidth="1"/>
    <col min="9473" max="9473" width="4.7109375" style="52" customWidth="1"/>
    <col min="9474" max="9474" width="11.7109375" style="52" customWidth="1"/>
    <col min="9475" max="9712" width="9.140625" style="52"/>
    <col min="9713" max="9713" width="0" style="52" hidden="1" customWidth="1"/>
    <col min="9714" max="9714" width="9.140625" style="52"/>
    <col min="9715" max="9719" width="12.7109375" style="52" customWidth="1"/>
    <col min="9720" max="9720" width="14.85546875" style="52" customWidth="1"/>
    <col min="9721" max="9721" width="9.140625" style="52"/>
    <col min="9722" max="9722" width="11.7109375" style="52" customWidth="1"/>
    <col min="9723" max="9723" width="4.7109375" style="52" customWidth="1"/>
    <col min="9724" max="9724" width="11.7109375" style="52" customWidth="1"/>
    <col min="9725" max="9725" width="4.7109375" style="52" customWidth="1"/>
    <col min="9726" max="9726" width="11.7109375" style="52" customWidth="1"/>
    <col min="9727" max="9727" width="4.7109375" style="52" customWidth="1"/>
    <col min="9728" max="9728" width="11.7109375" style="52" customWidth="1"/>
    <col min="9729" max="9729" width="4.7109375" style="52" customWidth="1"/>
    <col min="9730" max="9730" width="11.7109375" style="52" customWidth="1"/>
    <col min="9731" max="9968" width="9.140625" style="52"/>
    <col min="9969" max="9969" width="0" style="52" hidden="1" customWidth="1"/>
    <col min="9970" max="9970" width="9.140625" style="52"/>
    <col min="9971" max="9975" width="12.7109375" style="52" customWidth="1"/>
    <col min="9976" max="9976" width="14.85546875" style="52" customWidth="1"/>
    <col min="9977" max="9977" width="9.140625" style="52"/>
    <col min="9978" max="9978" width="11.7109375" style="52" customWidth="1"/>
    <col min="9979" max="9979" width="4.7109375" style="52" customWidth="1"/>
    <col min="9980" max="9980" width="11.7109375" style="52" customWidth="1"/>
    <col min="9981" max="9981" width="4.7109375" style="52" customWidth="1"/>
    <col min="9982" max="9982" width="11.7109375" style="52" customWidth="1"/>
    <col min="9983" max="9983" width="4.7109375" style="52" customWidth="1"/>
    <col min="9984" max="9984" width="11.7109375" style="52" customWidth="1"/>
    <col min="9985" max="9985" width="4.7109375" style="52" customWidth="1"/>
    <col min="9986" max="9986" width="11.7109375" style="52" customWidth="1"/>
    <col min="9987" max="10224" width="9.140625" style="52"/>
    <col min="10225" max="10225" width="0" style="52" hidden="1" customWidth="1"/>
    <col min="10226" max="10226" width="9.140625" style="52"/>
    <col min="10227" max="10231" width="12.7109375" style="52" customWidth="1"/>
    <col min="10232" max="10232" width="14.85546875" style="52" customWidth="1"/>
    <col min="10233" max="10233" width="9.140625" style="52"/>
    <col min="10234" max="10234" width="11.7109375" style="52" customWidth="1"/>
    <col min="10235" max="10235" width="4.7109375" style="52" customWidth="1"/>
    <col min="10236" max="10236" width="11.7109375" style="52" customWidth="1"/>
    <col min="10237" max="10237" width="4.7109375" style="52" customWidth="1"/>
    <col min="10238" max="10238" width="11.7109375" style="52" customWidth="1"/>
    <col min="10239" max="10239" width="4.7109375" style="52" customWidth="1"/>
    <col min="10240" max="10240" width="11.7109375" style="52" customWidth="1"/>
    <col min="10241" max="10241" width="4.7109375" style="52" customWidth="1"/>
    <col min="10242" max="10242" width="11.7109375" style="52" customWidth="1"/>
    <col min="10243" max="10480" width="9.140625" style="52"/>
    <col min="10481" max="10481" width="0" style="52" hidden="1" customWidth="1"/>
    <col min="10482" max="10482" width="9.140625" style="52"/>
    <col min="10483" max="10487" width="12.7109375" style="52" customWidth="1"/>
    <col min="10488" max="10488" width="14.85546875" style="52" customWidth="1"/>
    <col min="10489" max="10489" width="9.140625" style="52"/>
    <col min="10490" max="10490" width="11.7109375" style="52" customWidth="1"/>
    <col min="10491" max="10491" width="4.7109375" style="52" customWidth="1"/>
    <col min="10492" max="10492" width="11.7109375" style="52" customWidth="1"/>
    <col min="10493" max="10493" width="4.7109375" style="52" customWidth="1"/>
    <col min="10494" max="10494" width="11.7109375" style="52" customWidth="1"/>
    <col min="10495" max="10495" width="4.7109375" style="52" customWidth="1"/>
    <col min="10496" max="10496" width="11.7109375" style="52" customWidth="1"/>
    <col min="10497" max="10497" width="4.7109375" style="52" customWidth="1"/>
    <col min="10498" max="10498" width="11.7109375" style="52" customWidth="1"/>
    <col min="10499" max="10736" width="9.140625" style="52"/>
    <col min="10737" max="10737" width="0" style="52" hidden="1" customWidth="1"/>
    <col min="10738" max="10738" width="9.140625" style="52"/>
    <col min="10739" max="10743" width="12.7109375" style="52" customWidth="1"/>
    <col min="10744" max="10744" width="14.85546875" style="52" customWidth="1"/>
    <col min="10745" max="10745" width="9.140625" style="52"/>
    <col min="10746" max="10746" width="11.7109375" style="52" customWidth="1"/>
    <col min="10747" max="10747" width="4.7109375" style="52" customWidth="1"/>
    <col min="10748" max="10748" width="11.7109375" style="52" customWidth="1"/>
    <col min="10749" max="10749" width="4.7109375" style="52" customWidth="1"/>
    <col min="10750" max="10750" width="11.7109375" style="52" customWidth="1"/>
    <col min="10751" max="10751" width="4.7109375" style="52" customWidth="1"/>
    <col min="10752" max="10752" width="11.7109375" style="52" customWidth="1"/>
    <col min="10753" max="10753" width="4.7109375" style="52" customWidth="1"/>
    <col min="10754" max="10754" width="11.7109375" style="52" customWidth="1"/>
    <col min="10755" max="10992" width="9.140625" style="52"/>
    <col min="10993" max="10993" width="0" style="52" hidden="1" customWidth="1"/>
    <col min="10994" max="10994" width="9.140625" style="52"/>
    <col min="10995" max="10999" width="12.7109375" style="52" customWidth="1"/>
    <col min="11000" max="11000" width="14.85546875" style="52" customWidth="1"/>
    <col min="11001" max="11001" width="9.140625" style="52"/>
    <col min="11002" max="11002" width="11.7109375" style="52" customWidth="1"/>
    <col min="11003" max="11003" width="4.7109375" style="52" customWidth="1"/>
    <col min="11004" max="11004" width="11.7109375" style="52" customWidth="1"/>
    <col min="11005" max="11005" width="4.7109375" style="52" customWidth="1"/>
    <col min="11006" max="11006" width="11.7109375" style="52" customWidth="1"/>
    <col min="11007" max="11007" width="4.7109375" style="52" customWidth="1"/>
    <col min="11008" max="11008" width="11.7109375" style="52" customWidth="1"/>
    <col min="11009" max="11009" width="4.7109375" style="52" customWidth="1"/>
    <col min="11010" max="11010" width="11.7109375" style="52" customWidth="1"/>
    <col min="11011" max="11248" width="9.140625" style="52"/>
    <col min="11249" max="11249" width="0" style="52" hidden="1" customWidth="1"/>
    <col min="11250" max="11250" width="9.140625" style="52"/>
    <col min="11251" max="11255" width="12.7109375" style="52" customWidth="1"/>
    <col min="11256" max="11256" width="14.85546875" style="52" customWidth="1"/>
    <col min="11257" max="11257" width="9.140625" style="52"/>
    <col min="11258" max="11258" width="11.7109375" style="52" customWidth="1"/>
    <col min="11259" max="11259" width="4.7109375" style="52" customWidth="1"/>
    <col min="11260" max="11260" width="11.7109375" style="52" customWidth="1"/>
    <col min="11261" max="11261" width="4.7109375" style="52" customWidth="1"/>
    <col min="11262" max="11262" width="11.7109375" style="52" customWidth="1"/>
    <col min="11263" max="11263" width="4.7109375" style="52" customWidth="1"/>
    <col min="11264" max="11264" width="11.7109375" style="52" customWidth="1"/>
    <col min="11265" max="11265" width="4.7109375" style="52" customWidth="1"/>
    <col min="11266" max="11266" width="11.7109375" style="52" customWidth="1"/>
    <col min="11267" max="11504" width="9.140625" style="52"/>
    <col min="11505" max="11505" width="0" style="52" hidden="1" customWidth="1"/>
    <col min="11506" max="11506" width="9.140625" style="52"/>
    <col min="11507" max="11511" width="12.7109375" style="52" customWidth="1"/>
    <col min="11512" max="11512" width="14.85546875" style="52" customWidth="1"/>
    <col min="11513" max="11513" width="9.140625" style="52"/>
    <col min="11514" max="11514" width="11.7109375" style="52" customWidth="1"/>
    <col min="11515" max="11515" width="4.7109375" style="52" customWidth="1"/>
    <col min="11516" max="11516" width="11.7109375" style="52" customWidth="1"/>
    <col min="11517" max="11517" width="4.7109375" style="52" customWidth="1"/>
    <col min="11518" max="11518" width="11.7109375" style="52" customWidth="1"/>
    <col min="11519" max="11519" width="4.7109375" style="52" customWidth="1"/>
    <col min="11520" max="11520" width="11.7109375" style="52" customWidth="1"/>
    <col min="11521" max="11521" width="4.7109375" style="52" customWidth="1"/>
    <col min="11522" max="11522" width="11.7109375" style="52" customWidth="1"/>
    <col min="11523" max="11760" width="9.140625" style="52"/>
    <col min="11761" max="11761" width="0" style="52" hidden="1" customWidth="1"/>
    <col min="11762" max="11762" width="9.140625" style="52"/>
    <col min="11763" max="11767" width="12.7109375" style="52" customWidth="1"/>
    <col min="11768" max="11768" width="14.85546875" style="52" customWidth="1"/>
    <col min="11769" max="11769" width="9.140625" style="52"/>
    <col min="11770" max="11770" width="11.7109375" style="52" customWidth="1"/>
    <col min="11771" max="11771" width="4.7109375" style="52" customWidth="1"/>
    <col min="11772" max="11772" width="11.7109375" style="52" customWidth="1"/>
    <col min="11773" max="11773" width="4.7109375" style="52" customWidth="1"/>
    <col min="11774" max="11774" width="11.7109375" style="52" customWidth="1"/>
    <col min="11775" max="11775" width="4.7109375" style="52" customWidth="1"/>
    <col min="11776" max="11776" width="11.7109375" style="52" customWidth="1"/>
    <col min="11777" max="11777" width="4.7109375" style="52" customWidth="1"/>
    <col min="11778" max="11778" width="11.7109375" style="52" customWidth="1"/>
    <col min="11779" max="12016" width="9.140625" style="52"/>
    <col min="12017" max="12017" width="0" style="52" hidden="1" customWidth="1"/>
    <col min="12018" max="12018" width="9.140625" style="52"/>
    <col min="12019" max="12023" width="12.7109375" style="52" customWidth="1"/>
    <col min="12024" max="12024" width="14.85546875" style="52" customWidth="1"/>
    <col min="12025" max="12025" width="9.140625" style="52"/>
    <col min="12026" max="12026" width="11.7109375" style="52" customWidth="1"/>
    <col min="12027" max="12027" width="4.7109375" style="52" customWidth="1"/>
    <col min="12028" max="12028" width="11.7109375" style="52" customWidth="1"/>
    <col min="12029" max="12029" width="4.7109375" style="52" customWidth="1"/>
    <col min="12030" max="12030" width="11.7109375" style="52" customWidth="1"/>
    <col min="12031" max="12031" width="4.7109375" style="52" customWidth="1"/>
    <col min="12032" max="12032" width="11.7109375" style="52" customWidth="1"/>
    <col min="12033" max="12033" width="4.7109375" style="52" customWidth="1"/>
    <col min="12034" max="12034" width="11.7109375" style="52" customWidth="1"/>
    <col min="12035" max="12272" width="9.140625" style="52"/>
    <col min="12273" max="12273" width="0" style="52" hidden="1" customWidth="1"/>
    <col min="12274" max="12274" width="9.140625" style="52"/>
    <col min="12275" max="12279" width="12.7109375" style="52" customWidth="1"/>
    <col min="12280" max="12280" width="14.85546875" style="52" customWidth="1"/>
    <col min="12281" max="12281" width="9.140625" style="52"/>
    <col min="12282" max="12282" width="11.7109375" style="52" customWidth="1"/>
    <col min="12283" max="12283" width="4.7109375" style="52" customWidth="1"/>
    <col min="12284" max="12284" width="11.7109375" style="52" customWidth="1"/>
    <col min="12285" max="12285" width="4.7109375" style="52" customWidth="1"/>
    <col min="12286" max="12286" width="11.7109375" style="52" customWidth="1"/>
    <col min="12287" max="12287" width="4.7109375" style="52" customWidth="1"/>
    <col min="12288" max="12288" width="11.7109375" style="52" customWidth="1"/>
    <col min="12289" max="12289" width="4.7109375" style="52" customWidth="1"/>
    <col min="12290" max="12290" width="11.7109375" style="52" customWidth="1"/>
    <col min="12291" max="12528" width="9.140625" style="52"/>
    <col min="12529" max="12529" width="0" style="52" hidden="1" customWidth="1"/>
    <col min="12530" max="12530" width="9.140625" style="52"/>
    <col min="12531" max="12535" width="12.7109375" style="52" customWidth="1"/>
    <col min="12536" max="12536" width="14.85546875" style="52" customWidth="1"/>
    <col min="12537" max="12537" width="9.140625" style="52"/>
    <col min="12538" max="12538" width="11.7109375" style="52" customWidth="1"/>
    <col min="12539" max="12539" width="4.7109375" style="52" customWidth="1"/>
    <col min="12540" max="12540" width="11.7109375" style="52" customWidth="1"/>
    <col min="12541" max="12541" width="4.7109375" style="52" customWidth="1"/>
    <col min="12542" max="12542" width="11.7109375" style="52" customWidth="1"/>
    <col min="12543" max="12543" width="4.7109375" style="52" customWidth="1"/>
    <col min="12544" max="12544" width="11.7109375" style="52" customWidth="1"/>
    <col min="12545" max="12545" width="4.7109375" style="52" customWidth="1"/>
    <col min="12546" max="12546" width="11.7109375" style="52" customWidth="1"/>
    <col min="12547" max="12784" width="9.140625" style="52"/>
    <col min="12785" max="12785" width="0" style="52" hidden="1" customWidth="1"/>
    <col min="12786" max="12786" width="9.140625" style="52"/>
    <col min="12787" max="12791" width="12.7109375" style="52" customWidth="1"/>
    <col min="12792" max="12792" width="14.85546875" style="52" customWidth="1"/>
    <col min="12793" max="12793" width="9.140625" style="52"/>
    <col min="12794" max="12794" width="11.7109375" style="52" customWidth="1"/>
    <col min="12795" max="12795" width="4.7109375" style="52" customWidth="1"/>
    <col min="12796" max="12796" width="11.7109375" style="52" customWidth="1"/>
    <col min="12797" max="12797" width="4.7109375" style="52" customWidth="1"/>
    <col min="12798" max="12798" width="11.7109375" style="52" customWidth="1"/>
    <col min="12799" max="12799" width="4.7109375" style="52" customWidth="1"/>
    <col min="12800" max="12800" width="11.7109375" style="52" customWidth="1"/>
    <col min="12801" max="12801" width="4.7109375" style="52" customWidth="1"/>
    <col min="12802" max="12802" width="11.7109375" style="52" customWidth="1"/>
    <col min="12803" max="13040" width="9.140625" style="52"/>
    <col min="13041" max="13041" width="0" style="52" hidden="1" customWidth="1"/>
    <col min="13042" max="13042" width="9.140625" style="52"/>
    <col min="13043" max="13047" width="12.7109375" style="52" customWidth="1"/>
    <col min="13048" max="13048" width="14.85546875" style="52" customWidth="1"/>
    <col min="13049" max="13049" width="9.140625" style="52"/>
    <col min="13050" max="13050" width="11.7109375" style="52" customWidth="1"/>
    <col min="13051" max="13051" width="4.7109375" style="52" customWidth="1"/>
    <col min="13052" max="13052" width="11.7109375" style="52" customWidth="1"/>
    <col min="13053" max="13053" width="4.7109375" style="52" customWidth="1"/>
    <col min="13054" max="13054" width="11.7109375" style="52" customWidth="1"/>
    <col min="13055" max="13055" width="4.7109375" style="52" customWidth="1"/>
    <col min="13056" max="13056" width="11.7109375" style="52" customWidth="1"/>
    <col min="13057" max="13057" width="4.7109375" style="52" customWidth="1"/>
    <col min="13058" max="13058" width="11.7109375" style="52" customWidth="1"/>
    <col min="13059" max="13296" width="9.140625" style="52"/>
    <col min="13297" max="13297" width="0" style="52" hidden="1" customWidth="1"/>
    <col min="13298" max="13298" width="9.140625" style="52"/>
    <col min="13299" max="13303" width="12.7109375" style="52" customWidth="1"/>
    <col min="13304" max="13304" width="14.85546875" style="52" customWidth="1"/>
    <col min="13305" max="13305" width="9.140625" style="52"/>
    <col min="13306" max="13306" width="11.7109375" style="52" customWidth="1"/>
    <col min="13307" max="13307" width="4.7109375" style="52" customWidth="1"/>
    <col min="13308" max="13308" width="11.7109375" style="52" customWidth="1"/>
    <col min="13309" max="13309" width="4.7109375" style="52" customWidth="1"/>
    <col min="13310" max="13310" width="11.7109375" style="52" customWidth="1"/>
    <col min="13311" max="13311" width="4.7109375" style="52" customWidth="1"/>
    <col min="13312" max="13312" width="11.7109375" style="52" customWidth="1"/>
    <col min="13313" max="13313" width="4.7109375" style="52" customWidth="1"/>
    <col min="13314" max="13314" width="11.7109375" style="52" customWidth="1"/>
    <col min="13315" max="13552" width="9.140625" style="52"/>
    <col min="13553" max="13553" width="0" style="52" hidden="1" customWidth="1"/>
    <col min="13554" max="13554" width="9.140625" style="52"/>
    <col min="13555" max="13559" width="12.7109375" style="52" customWidth="1"/>
    <col min="13560" max="13560" width="14.85546875" style="52" customWidth="1"/>
    <col min="13561" max="13561" width="9.140625" style="52"/>
    <col min="13562" max="13562" width="11.7109375" style="52" customWidth="1"/>
    <col min="13563" max="13563" width="4.7109375" style="52" customWidth="1"/>
    <col min="13564" max="13564" width="11.7109375" style="52" customWidth="1"/>
    <col min="13565" max="13565" width="4.7109375" style="52" customWidth="1"/>
    <col min="13566" max="13566" width="11.7109375" style="52" customWidth="1"/>
    <col min="13567" max="13567" width="4.7109375" style="52" customWidth="1"/>
    <col min="13568" max="13568" width="11.7109375" style="52" customWidth="1"/>
    <col min="13569" max="13569" width="4.7109375" style="52" customWidth="1"/>
    <col min="13570" max="13570" width="11.7109375" style="52" customWidth="1"/>
    <col min="13571" max="13808" width="9.140625" style="52"/>
    <col min="13809" max="13809" width="0" style="52" hidden="1" customWidth="1"/>
    <col min="13810" max="13810" width="9.140625" style="52"/>
    <col min="13811" max="13815" width="12.7109375" style="52" customWidth="1"/>
    <col min="13816" max="13816" width="14.85546875" style="52" customWidth="1"/>
    <col min="13817" max="13817" width="9.140625" style="52"/>
    <col min="13818" max="13818" width="11.7109375" style="52" customWidth="1"/>
    <col min="13819" max="13819" width="4.7109375" style="52" customWidth="1"/>
    <col min="13820" max="13820" width="11.7109375" style="52" customWidth="1"/>
    <col min="13821" max="13821" width="4.7109375" style="52" customWidth="1"/>
    <col min="13822" max="13822" width="11.7109375" style="52" customWidth="1"/>
    <col min="13823" max="13823" width="4.7109375" style="52" customWidth="1"/>
    <col min="13824" max="13824" width="11.7109375" style="52" customWidth="1"/>
    <col min="13825" max="13825" width="4.7109375" style="52" customWidth="1"/>
    <col min="13826" max="13826" width="11.7109375" style="52" customWidth="1"/>
    <col min="13827" max="14064" width="9.140625" style="52"/>
    <col min="14065" max="14065" width="0" style="52" hidden="1" customWidth="1"/>
    <col min="14066" max="14066" width="9.140625" style="52"/>
    <col min="14067" max="14071" width="12.7109375" style="52" customWidth="1"/>
    <col min="14072" max="14072" width="14.85546875" style="52" customWidth="1"/>
    <col min="14073" max="14073" width="9.140625" style="52"/>
    <col min="14074" max="14074" width="11.7109375" style="52" customWidth="1"/>
    <col min="14075" max="14075" width="4.7109375" style="52" customWidth="1"/>
    <col min="14076" max="14076" width="11.7109375" style="52" customWidth="1"/>
    <col min="14077" max="14077" width="4.7109375" style="52" customWidth="1"/>
    <col min="14078" max="14078" width="11.7109375" style="52" customWidth="1"/>
    <col min="14079" max="14079" width="4.7109375" style="52" customWidth="1"/>
    <col min="14080" max="14080" width="11.7109375" style="52" customWidth="1"/>
    <col min="14081" max="14081" width="4.7109375" style="52" customWidth="1"/>
    <col min="14082" max="14082" width="11.7109375" style="52" customWidth="1"/>
    <col min="14083" max="14320" width="9.140625" style="52"/>
    <col min="14321" max="14321" width="0" style="52" hidden="1" customWidth="1"/>
    <col min="14322" max="14322" width="9.140625" style="52"/>
    <col min="14323" max="14327" width="12.7109375" style="52" customWidth="1"/>
    <col min="14328" max="14328" width="14.85546875" style="52" customWidth="1"/>
    <col min="14329" max="14329" width="9.140625" style="52"/>
    <col min="14330" max="14330" width="11.7109375" style="52" customWidth="1"/>
    <col min="14331" max="14331" width="4.7109375" style="52" customWidth="1"/>
    <col min="14332" max="14332" width="11.7109375" style="52" customWidth="1"/>
    <col min="14333" max="14333" width="4.7109375" style="52" customWidth="1"/>
    <col min="14334" max="14334" width="11.7109375" style="52" customWidth="1"/>
    <col min="14335" max="14335" width="4.7109375" style="52" customWidth="1"/>
    <col min="14336" max="14336" width="11.7109375" style="52" customWidth="1"/>
    <col min="14337" max="14337" width="4.7109375" style="52" customWidth="1"/>
    <col min="14338" max="14338" width="11.7109375" style="52" customWidth="1"/>
    <col min="14339" max="14576" width="9.140625" style="52"/>
    <col min="14577" max="14577" width="0" style="52" hidden="1" customWidth="1"/>
    <col min="14578" max="14578" width="9.140625" style="52"/>
    <col min="14579" max="14583" width="12.7109375" style="52" customWidth="1"/>
    <col min="14584" max="14584" width="14.85546875" style="52" customWidth="1"/>
    <col min="14585" max="14585" width="9.140625" style="52"/>
    <col min="14586" max="14586" width="11.7109375" style="52" customWidth="1"/>
    <col min="14587" max="14587" width="4.7109375" style="52" customWidth="1"/>
    <col min="14588" max="14588" width="11.7109375" style="52" customWidth="1"/>
    <col min="14589" max="14589" width="4.7109375" style="52" customWidth="1"/>
    <col min="14590" max="14590" width="11.7109375" style="52" customWidth="1"/>
    <col min="14591" max="14591" width="4.7109375" style="52" customWidth="1"/>
    <col min="14592" max="14592" width="11.7109375" style="52" customWidth="1"/>
    <col min="14593" max="14593" width="4.7109375" style="52" customWidth="1"/>
    <col min="14594" max="14594" width="11.7109375" style="52" customWidth="1"/>
    <col min="14595" max="14832" width="9.140625" style="52"/>
    <col min="14833" max="14833" width="0" style="52" hidden="1" customWidth="1"/>
    <col min="14834" max="14834" width="9.140625" style="52"/>
    <col min="14835" max="14839" width="12.7109375" style="52" customWidth="1"/>
    <col min="14840" max="14840" width="14.85546875" style="52" customWidth="1"/>
    <col min="14841" max="14841" width="9.140625" style="52"/>
    <col min="14842" max="14842" width="11.7109375" style="52" customWidth="1"/>
    <col min="14843" max="14843" width="4.7109375" style="52" customWidth="1"/>
    <col min="14844" max="14844" width="11.7109375" style="52" customWidth="1"/>
    <col min="14845" max="14845" width="4.7109375" style="52" customWidth="1"/>
    <col min="14846" max="14846" width="11.7109375" style="52" customWidth="1"/>
    <col min="14847" max="14847" width="4.7109375" style="52" customWidth="1"/>
    <col min="14848" max="14848" width="11.7109375" style="52" customWidth="1"/>
    <col min="14849" max="14849" width="4.7109375" style="52" customWidth="1"/>
    <col min="14850" max="14850" width="11.7109375" style="52" customWidth="1"/>
    <col min="14851" max="15088" width="9.140625" style="52"/>
    <col min="15089" max="15089" width="0" style="52" hidden="1" customWidth="1"/>
    <col min="15090" max="15090" width="9.140625" style="52"/>
    <col min="15091" max="15095" width="12.7109375" style="52" customWidth="1"/>
    <col min="15096" max="15096" width="14.85546875" style="52" customWidth="1"/>
    <col min="15097" max="15097" width="9.140625" style="52"/>
    <col min="15098" max="15098" width="11.7109375" style="52" customWidth="1"/>
    <col min="15099" max="15099" width="4.7109375" style="52" customWidth="1"/>
    <col min="15100" max="15100" width="11.7109375" style="52" customWidth="1"/>
    <col min="15101" max="15101" width="4.7109375" style="52" customWidth="1"/>
    <col min="15102" max="15102" width="11.7109375" style="52" customWidth="1"/>
    <col min="15103" max="15103" width="4.7109375" style="52" customWidth="1"/>
    <col min="15104" max="15104" width="11.7109375" style="52" customWidth="1"/>
    <col min="15105" max="15105" width="4.7109375" style="52" customWidth="1"/>
    <col min="15106" max="15106" width="11.7109375" style="52" customWidth="1"/>
    <col min="15107" max="15344" width="9.140625" style="52"/>
    <col min="15345" max="15345" width="0" style="52" hidden="1" customWidth="1"/>
    <col min="15346" max="15346" width="9.140625" style="52"/>
    <col min="15347" max="15351" width="12.7109375" style="52" customWidth="1"/>
    <col min="15352" max="15352" width="14.85546875" style="52" customWidth="1"/>
    <col min="15353" max="15353" width="9.140625" style="52"/>
    <col min="15354" max="15354" width="11.7109375" style="52" customWidth="1"/>
    <col min="15355" max="15355" width="4.7109375" style="52" customWidth="1"/>
    <col min="15356" max="15356" width="11.7109375" style="52" customWidth="1"/>
    <col min="15357" max="15357" width="4.7109375" style="52" customWidth="1"/>
    <col min="15358" max="15358" width="11.7109375" style="52" customWidth="1"/>
    <col min="15359" max="15359" width="4.7109375" style="52" customWidth="1"/>
    <col min="15360" max="15360" width="11.7109375" style="52" customWidth="1"/>
    <col min="15361" max="15361" width="4.7109375" style="52" customWidth="1"/>
    <col min="15362" max="15362" width="11.7109375" style="52" customWidth="1"/>
    <col min="15363" max="15600" width="9.140625" style="52"/>
    <col min="15601" max="15601" width="0" style="52" hidden="1" customWidth="1"/>
    <col min="15602" max="15602" width="9.140625" style="52"/>
    <col min="15603" max="15607" width="12.7109375" style="52" customWidth="1"/>
    <col min="15608" max="15608" width="14.85546875" style="52" customWidth="1"/>
    <col min="15609" max="15609" width="9.140625" style="52"/>
    <col min="15610" max="15610" width="11.7109375" style="52" customWidth="1"/>
    <col min="15611" max="15611" width="4.7109375" style="52" customWidth="1"/>
    <col min="15612" max="15612" width="11.7109375" style="52" customWidth="1"/>
    <col min="15613" max="15613" width="4.7109375" style="52" customWidth="1"/>
    <col min="15614" max="15614" width="11.7109375" style="52" customWidth="1"/>
    <col min="15615" max="15615" width="4.7109375" style="52" customWidth="1"/>
    <col min="15616" max="15616" width="11.7109375" style="52" customWidth="1"/>
    <col min="15617" max="15617" width="4.7109375" style="52" customWidth="1"/>
    <col min="15618" max="15618" width="11.7109375" style="52" customWidth="1"/>
    <col min="15619" max="15856" width="9.140625" style="52"/>
    <col min="15857" max="15857" width="0" style="52" hidden="1" customWidth="1"/>
    <col min="15858" max="15858" width="9.140625" style="52"/>
    <col min="15859" max="15863" width="12.7109375" style="52" customWidth="1"/>
    <col min="15864" max="15864" width="14.85546875" style="52" customWidth="1"/>
    <col min="15865" max="15865" width="9.140625" style="52"/>
    <col min="15866" max="15866" width="11.7109375" style="52" customWidth="1"/>
    <col min="15867" max="15867" width="4.7109375" style="52" customWidth="1"/>
    <col min="15868" max="15868" width="11.7109375" style="52" customWidth="1"/>
    <col min="15869" max="15869" width="4.7109375" style="52" customWidth="1"/>
    <col min="15870" max="15870" width="11.7109375" style="52" customWidth="1"/>
    <col min="15871" max="15871" width="4.7109375" style="52" customWidth="1"/>
    <col min="15872" max="15872" width="11.7109375" style="52" customWidth="1"/>
    <col min="15873" max="15873" width="4.7109375" style="52" customWidth="1"/>
    <col min="15874" max="15874" width="11.7109375" style="52" customWidth="1"/>
    <col min="15875" max="16112" width="9.140625" style="52"/>
    <col min="16113" max="16113" width="0" style="52" hidden="1" customWidth="1"/>
    <col min="16114" max="16114" width="9.140625" style="52"/>
    <col min="16115" max="16119" width="12.7109375" style="52" customWidth="1"/>
    <col min="16120" max="16120" width="14.85546875" style="52" customWidth="1"/>
    <col min="16121" max="16121" width="9.140625" style="52"/>
    <col min="16122" max="16122" width="11.7109375" style="52" customWidth="1"/>
    <col min="16123" max="16123" width="4.7109375" style="52" customWidth="1"/>
    <col min="16124" max="16124" width="11.7109375" style="52" customWidth="1"/>
    <col min="16125" max="16125" width="4.7109375" style="52" customWidth="1"/>
    <col min="16126" max="16126" width="11.7109375" style="52" customWidth="1"/>
    <col min="16127" max="16127" width="4.7109375" style="52" customWidth="1"/>
    <col min="16128" max="16128" width="11.7109375" style="52" customWidth="1"/>
    <col min="16129" max="16129" width="4.7109375" style="52" customWidth="1"/>
    <col min="16130" max="16130" width="11.7109375" style="52" customWidth="1"/>
    <col min="16131" max="16384" width="9.140625" style="52"/>
  </cols>
  <sheetData>
    <row r="1" spans="1:12" ht="26.25" x14ac:dyDescent="0.4">
      <c r="A1" s="49"/>
      <c r="B1" s="141" t="s">
        <v>43</v>
      </c>
      <c r="C1" s="141"/>
      <c r="D1" s="141"/>
      <c r="E1" s="141"/>
      <c r="F1" s="141"/>
      <c r="G1" s="141"/>
      <c r="H1" s="141"/>
      <c r="I1" s="50"/>
    </row>
    <row r="2" spans="1:12" ht="26.25" x14ac:dyDescent="0.4">
      <c r="A2" s="49"/>
      <c r="B2" s="141" t="s">
        <v>44</v>
      </c>
      <c r="C2" s="141"/>
      <c r="D2" s="141"/>
      <c r="E2" s="141"/>
      <c r="F2" s="141"/>
      <c r="G2" s="141"/>
      <c r="H2" s="141"/>
      <c r="L2" s="50"/>
    </row>
    <row r="3" spans="1:12" ht="18.75" x14ac:dyDescent="0.3">
      <c r="A3" s="49"/>
      <c r="C3" s="51"/>
      <c r="D3" s="54"/>
      <c r="E3" s="54"/>
      <c r="F3" s="55"/>
      <c r="G3" s="56"/>
    </row>
    <row r="4" spans="1:12" ht="56.25" customHeight="1" x14ac:dyDescent="0.2">
      <c r="A4" s="49"/>
      <c r="C4" s="57"/>
      <c r="D4" s="57"/>
      <c r="E4" s="57"/>
      <c r="F4" s="57"/>
      <c r="G4" s="56"/>
      <c r="H4" s="139" t="s">
        <v>45</v>
      </c>
    </row>
    <row r="5" spans="1:12" ht="18.75" x14ac:dyDescent="0.3">
      <c r="A5" s="55"/>
      <c r="B5" s="64" t="s">
        <v>14</v>
      </c>
      <c r="C5" s="57"/>
      <c r="D5" s="57"/>
      <c r="E5" s="57"/>
      <c r="F5" s="57"/>
      <c r="G5" s="56"/>
      <c r="H5" s="140"/>
    </row>
    <row r="6" spans="1:12" ht="8.4499999999999993" customHeight="1" x14ac:dyDescent="0.25">
      <c r="A6" s="55"/>
    </row>
    <row r="7" spans="1:12" ht="18.75" x14ac:dyDescent="0.3">
      <c r="A7" s="55"/>
      <c r="B7" s="63" t="s">
        <v>46</v>
      </c>
      <c r="C7" s="50"/>
      <c r="D7" s="50"/>
      <c r="E7" s="50"/>
      <c r="H7" s="65">
        <f>Proposed!H14</f>
        <v>214600</v>
      </c>
    </row>
    <row r="8" spans="1:12" ht="18.75" x14ac:dyDescent="0.3">
      <c r="A8" s="55"/>
      <c r="B8" s="63" t="s">
        <v>22</v>
      </c>
      <c r="C8" s="50"/>
      <c r="D8" s="50"/>
      <c r="E8" s="50"/>
      <c r="H8" s="129">
        <f>Proposed!H12</f>
        <v>100</v>
      </c>
    </row>
    <row r="9" spans="1:12" ht="18.75" customHeight="1" x14ac:dyDescent="0.3">
      <c r="A9" s="55"/>
      <c r="B9" s="63"/>
      <c r="C9" s="50"/>
      <c r="D9" s="50"/>
      <c r="E9" s="50"/>
    </row>
    <row r="10" spans="1:12" ht="18.75" x14ac:dyDescent="0.3">
      <c r="A10" s="55"/>
      <c r="B10" s="63" t="s">
        <v>15</v>
      </c>
      <c r="C10" s="50"/>
      <c r="D10" s="50"/>
      <c r="E10" s="50"/>
      <c r="H10" s="130">
        <f>SUM(H7:H7)</f>
        <v>214600</v>
      </c>
    </row>
    <row r="11" spans="1:12" ht="18.75" x14ac:dyDescent="0.3">
      <c r="A11" s="55"/>
      <c r="B11" s="63"/>
    </row>
    <row r="12" spans="1:12" ht="18.75" x14ac:dyDescent="0.3">
      <c r="A12" s="55"/>
      <c r="B12" s="64" t="s">
        <v>16</v>
      </c>
    </row>
    <row r="13" spans="1:12" ht="7.9" customHeight="1" x14ac:dyDescent="0.25">
      <c r="A13" s="55"/>
    </row>
    <row r="14" spans="1:12" ht="18.75" customHeight="1" x14ac:dyDescent="0.25">
      <c r="A14" s="55"/>
      <c r="B14" s="135" t="s">
        <v>47</v>
      </c>
      <c r="C14" s="135"/>
      <c r="D14" s="135"/>
      <c r="E14" s="135"/>
      <c r="F14" s="135"/>
      <c r="G14" s="135"/>
      <c r="H14" s="73">
        <f>Proposed!H18</f>
        <v>1500</v>
      </c>
    </row>
    <row r="15" spans="1:12" ht="18.75" customHeight="1" x14ac:dyDescent="0.25">
      <c r="A15" s="55"/>
      <c r="B15" s="136" t="s">
        <v>62</v>
      </c>
      <c r="C15" s="136"/>
      <c r="D15" s="136"/>
      <c r="E15" s="136"/>
      <c r="F15" s="136"/>
      <c r="G15" s="53"/>
      <c r="H15" s="74">
        <f>Proposed!H19</f>
        <v>12000</v>
      </c>
    </row>
    <row r="16" spans="1:12" ht="18.75" customHeight="1" x14ac:dyDescent="0.25">
      <c r="A16" s="55"/>
      <c r="B16" s="136" t="s">
        <v>63</v>
      </c>
      <c r="C16" s="136"/>
      <c r="D16" s="136"/>
      <c r="E16" s="53"/>
      <c r="F16" s="53"/>
      <c r="G16" s="53"/>
      <c r="H16" s="74">
        <f>Proposed!H20</f>
        <v>1800</v>
      </c>
    </row>
    <row r="17" spans="1:8" ht="18.75" customHeight="1" x14ac:dyDescent="0.25">
      <c r="A17" s="55"/>
      <c r="B17" s="5" t="s">
        <v>48</v>
      </c>
      <c r="C17" s="1"/>
      <c r="D17" s="53" t="s">
        <v>50</v>
      </c>
      <c r="E17" s="53"/>
      <c r="F17" s="53" t="s">
        <v>17</v>
      </c>
      <c r="G17" s="53"/>
    </row>
    <row r="18" spans="1:8" ht="18.75" customHeight="1" x14ac:dyDescent="0.25">
      <c r="A18" s="55"/>
      <c r="B18" s="5"/>
      <c r="C18" s="1"/>
      <c r="D18" s="53"/>
      <c r="E18" s="53"/>
      <c r="F18" s="53" t="s">
        <v>18</v>
      </c>
      <c r="G18" s="53"/>
    </row>
    <row r="19" spans="1:8" ht="18.75" customHeight="1" x14ac:dyDescent="0.25">
      <c r="A19" s="55"/>
      <c r="B19" s="5"/>
      <c r="C19" s="1"/>
      <c r="D19" s="53"/>
      <c r="E19" s="53"/>
      <c r="F19" s="53" t="s">
        <v>49</v>
      </c>
      <c r="G19" s="53"/>
      <c r="H19" s="74">
        <f>Proposed!H21</f>
        <v>20665</v>
      </c>
    </row>
    <row r="20" spans="1:8" ht="18.75" customHeight="1" x14ac:dyDescent="0.25">
      <c r="A20" s="55"/>
      <c r="B20" s="135" t="s">
        <v>56</v>
      </c>
      <c r="C20" s="135"/>
      <c r="D20" s="135"/>
      <c r="E20" s="135"/>
      <c r="F20" s="135"/>
      <c r="G20" s="53"/>
      <c r="H20" s="74">
        <f>Proposed!H22</f>
        <v>16788</v>
      </c>
    </row>
    <row r="21" spans="1:8" ht="18.75" customHeight="1" x14ac:dyDescent="0.25">
      <c r="A21" s="55"/>
      <c r="B21" s="135" t="s">
        <v>64</v>
      </c>
      <c r="C21" s="135"/>
      <c r="D21" s="135"/>
      <c r="E21" s="135"/>
      <c r="F21" s="135"/>
      <c r="G21" s="135"/>
      <c r="H21" s="74">
        <f>Proposed!H23</f>
        <v>4360</v>
      </c>
    </row>
    <row r="22" spans="1:8" ht="18.75" customHeight="1" x14ac:dyDescent="0.25">
      <c r="A22" s="55"/>
      <c r="B22" s="1" t="s">
        <v>57</v>
      </c>
      <c r="C22" s="1"/>
      <c r="D22" s="1"/>
      <c r="E22" s="76" t="s">
        <v>53</v>
      </c>
      <c r="F22" s="76"/>
      <c r="G22" s="76"/>
      <c r="H22" s="74">
        <f>Proposed!H24</f>
        <v>9500</v>
      </c>
    </row>
    <row r="23" spans="1:8" ht="18.75" customHeight="1" x14ac:dyDescent="0.25">
      <c r="A23" s="55"/>
      <c r="B23" s="1"/>
      <c r="C23" s="1"/>
      <c r="D23" s="53"/>
      <c r="E23" s="53" t="s">
        <v>52</v>
      </c>
      <c r="F23" s="53" t="s">
        <v>54</v>
      </c>
      <c r="G23" s="53"/>
    </row>
    <row r="24" spans="1:8" ht="18.75" customHeight="1" x14ac:dyDescent="0.25">
      <c r="A24" s="55"/>
      <c r="B24" s="1" t="s">
        <v>65</v>
      </c>
      <c r="C24" s="1"/>
      <c r="D24" s="53"/>
      <c r="E24" s="53"/>
      <c r="F24" s="53"/>
      <c r="G24" s="53"/>
      <c r="H24" s="74">
        <f>Proposed!H25</f>
        <v>60000</v>
      </c>
    </row>
    <row r="25" spans="1:8" ht="18.75" customHeight="1" x14ac:dyDescent="0.25">
      <c r="A25" s="55"/>
      <c r="B25" s="1" t="s">
        <v>66</v>
      </c>
      <c r="C25" s="1"/>
      <c r="D25" s="53"/>
      <c r="E25" s="53"/>
      <c r="F25" s="53"/>
      <c r="G25" s="53"/>
      <c r="H25" s="74">
        <f>Proposed!H26</f>
        <v>1200</v>
      </c>
    </row>
    <row r="26" spans="1:8" ht="18.75" customHeight="1" x14ac:dyDescent="0.25">
      <c r="A26" s="55"/>
      <c r="B26" s="136" t="s">
        <v>67</v>
      </c>
      <c r="C26" s="136"/>
      <c r="D26" s="136"/>
      <c r="E26" s="136"/>
      <c r="F26" s="53"/>
      <c r="G26" s="53"/>
      <c r="H26" s="74">
        <f>Proposed!H27</f>
        <v>680</v>
      </c>
    </row>
    <row r="27" spans="1:8" ht="18.75" customHeight="1" x14ac:dyDescent="0.25">
      <c r="A27" s="55"/>
      <c r="B27" s="136" t="s">
        <v>68</v>
      </c>
      <c r="C27" s="136"/>
      <c r="D27" s="136"/>
      <c r="E27" s="136"/>
      <c r="F27" s="53"/>
      <c r="G27" s="53"/>
      <c r="H27" s="77">
        <f>Proposed!H28</f>
        <v>3000</v>
      </c>
    </row>
    <row r="28" spans="1:8" x14ac:dyDescent="0.25">
      <c r="A28" s="55"/>
      <c r="B28" s="62"/>
      <c r="C28" s="1"/>
      <c r="D28" s="53"/>
      <c r="E28" s="53"/>
      <c r="F28" s="53"/>
      <c r="G28" s="66"/>
      <c r="H28" s="67"/>
    </row>
    <row r="29" spans="1:8" ht="15.75" customHeight="1" x14ac:dyDescent="0.3">
      <c r="A29" s="55"/>
      <c r="B29" s="63" t="s">
        <v>58</v>
      </c>
      <c r="C29" s="1"/>
      <c r="D29" s="53"/>
      <c r="E29" s="138" t="s">
        <v>69</v>
      </c>
      <c r="F29" s="138"/>
      <c r="G29" s="138"/>
      <c r="H29" s="79">
        <f>SUM(H14:H28)</f>
        <v>131493</v>
      </c>
    </row>
    <row r="30" spans="1:8" x14ac:dyDescent="0.25">
      <c r="A30" s="55"/>
      <c r="B30" s="1"/>
      <c r="C30" s="1"/>
      <c r="D30" s="53"/>
      <c r="E30" s="53"/>
      <c r="F30" s="53"/>
      <c r="G30" s="53"/>
    </row>
    <row r="31" spans="1:8" ht="18.75" x14ac:dyDescent="0.3">
      <c r="A31" s="55"/>
      <c r="B31" s="63" t="s">
        <v>59</v>
      </c>
      <c r="C31" s="53"/>
      <c r="D31" s="138" t="s">
        <v>60</v>
      </c>
      <c r="E31" s="138"/>
      <c r="F31" s="138"/>
      <c r="G31" s="138"/>
      <c r="H31" s="77">
        <f>Proposed!H34</f>
        <v>83107</v>
      </c>
    </row>
    <row r="32" spans="1:8" x14ac:dyDescent="0.25">
      <c r="A32" s="55"/>
      <c r="B32" s="53"/>
      <c r="C32" s="53"/>
      <c r="D32" s="53"/>
      <c r="E32" s="53"/>
      <c r="F32" s="53"/>
      <c r="G32" s="53"/>
      <c r="H32" s="68"/>
    </row>
    <row r="33" spans="1:8" ht="21" x14ac:dyDescent="0.45">
      <c r="A33" s="55"/>
      <c r="B33" s="63" t="s">
        <v>19</v>
      </c>
      <c r="C33" s="53"/>
      <c r="D33" s="53"/>
      <c r="E33" s="53"/>
      <c r="F33" s="53"/>
      <c r="G33" s="53"/>
      <c r="H33" s="78">
        <f>Proposed!H37</f>
        <v>214600</v>
      </c>
    </row>
    <row r="34" spans="1:8" x14ac:dyDescent="0.25">
      <c r="A34" s="55"/>
      <c r="B34" s="1"/>
      <c r="C34" s="1"/>
      <c r="D34" s="53"/>
      <c r="E34" s="53"/>
      <c r="F34" s="53"/>
      <c r="G34" s="53"/>
      <c r="H34" s="68"/>
    </row>
    <row r="35" spans="1:8" x14ac:dyDescent="0.25">
      <c r="A35" s="55"/>
      <c r="B35" s="137" t="s">
        <v>61</v>
      </c>
      <c r="C35" s="137"/>
      <c r="D35" s="53"/>
      <c r="E35" s="53"/>
      <c r="F35" s="53"/>
      <c r="G35" s="53"/>
      <c r="H35" s="132">
        <v>0</v>
      </c>
    </row>
    <row r="36" spans="1:8" ht="12" customHeight="1" x14ac:dyDescent="0.25">
      <c r="A36" s="55"/>
      <c r="B36" s="53"/>
      <c r="C36" s="53"/>
      <c r="D36" s="53"/>
      <c r="E36" s="53"/>
      <c r="F36" s="53"/>
      <c r="G36" s="53"/>
    </row>
    <row r="37" spans="1:8" x14ac:dyDescent="0.25">
      <c r="A37" s="55"/>
      <c r="B37" s="53"/>
      <c r="C37" s="53"/>
      <c r="D37" s="53"/>
      <c r="E37" s="53"/>
      <c r="F37" s="69"/>
      <c r="G37" s="70"/>
      <c r="H37" s="70"/>
    </row>
    <row r="38" spans="1:8" ht="12" customHeight="1" x14ac:dyDescent="0.25">
      <c r="A38" s="55"/>
      <c r="B38" s="53"/>
      <c r="C38" s="53"/>
      <c r="D38" s="53"/>
      <c r="E38" s="53"/>
      <c r="F38" s="71"/>
      <c r="G38" s="71"/>
      <c r="H38" s="71"/>
    </row>
    <row r="39" spans="1:8" x14ac:dyDescent="0.25">
      <c r="A39" s="55"/>
      <c r="B39" s="1"/>
      <c r="C39" s="1"/>
      <c r="D39" s="53"/>
      <c r="E39" s="53"/>
      <c r="F39" s="53"/>
      <c r="G39" s="53"/>
    </row>
    <row r="40" spans="1:8" ht="12" customHeight="1" x14ac:dyDescent="0.25">
      <c r="A40" s="55"/>
      <c r="B40" s="1"/>
      <c r="C40" s="1"/>
      <c r="D40" s="53"/>
      <c r="E40" s="53"/>
      <c r="F40" s="53"/>
      <c r="G40" s="53"/>
    </row>
    <row r="41" spans="1:8" x14ac:dyDescent="0.25">
      <c r="A41" s="55"/>
      <c r="B41" s="1"/>
      <c r="C41" s="1"/>
      <c r="D41" s="53"/>
      <c r="E41" s="53"/>
      <c r="F41" s="53"/>
      <c r="G41" s="53"/>
    </row>
    <row r="42" spans="1:8" x14ac:dyDescent="0.25">
      <c r="A42" s="55"/>
      <c r="B42" s="62"/>
      <c r="C42" s="53"/>
      <c r="D42" s="72"/>
      <c r="E42" s="53"/>
      <c r="F42" s="55"/>
      <c r="G42" s="53"/>
    </row>
    <row r="43" spans="1:8" x14ac:dyDescent="0.25">
      <c r="A43" s="55"/>
      <c r="B43" s="62"/>
      <c r="C43" s="53"/>
      <c r="D43" s="53"/>
      <c r="E43" s="53"/>
      <c r="F43" s="53"/>
      <c r="G43" s="53"/>
    </row>
    <row r="44" spans="1:8" ht="12" customHeight="1" x14ac:dyDescent="0.25">
      <c r="A44" s="55"/>
    </row>
    <row r="45" spans="1:8" x14ac:dyDescent="0.25">
      <c r="A45" s="55"/>
      <c r="B45" s="56"/>
    </row>
    <row r="46" spans="1:8" x14ac:dyDescent="0.25">
      <c r="A46" s="55"/>
    </row>
    <row r="47" spans="1:8" x14ac:dyDescent="0.25">
      <c r="A47" s="55"/>
    </row>
    <row r="48" spans="1:8" ht="12" customHeight="1" x14ac:dyDescent="0.25">
      <c r="A48" s="55"/>
    </row>
    <row r="49" spans="1:2" x14ac:dyDescent="0.25">
      <c r="A49" s="55"/>
      <c r="B49" s="56"/>
    </row>
    <row r="50" spans="1:2" x14ac:dyDescent="0.25">
      <c r="A50" s="55"/>
    </row>
    <row r="51" spans="1:2" ht="12" customHeight="1" x14ac:dyDescent="0.25">
      <c r="A51" s="55"/>
    </row>
    <row r="52" spans="1:2" x14ac:dyDescent="0.25">
      <c r="A52" s="55"/>
    </row>
    <row r="53" spans="1:2" x14ac:dyDescent="0.25">
      <c r="A53" s="55"/>
    </row>
    <row r="54" spans="1:2" x14ac:dyDescent="0.25">
      <c r="A54" s="55"/>
    </row>
    <row r="55" spans="1:2" ht="12" customHeight="1" x14ac:dyDescent="0.25">
      <c r="A55" s="55"/>
    </row>
    <row r="56" spans="1:2" x14ac:dyDescent="0.25">
      <c r="A56" s="55"/>
    </row>
    <row r="57" spans="1:2" x14ac:dyDescent="0.25">
      <c r="A57" s="55"/>
      <c r="B57" s="56"/>
    </row>
    <row r="58" spans="1:2" ht="12" customHeight="1" x14ac:dyDescent="0.25">
      <c r="A58" s="55"/>
    </row>
    <row r="59" spans="1:2" x14ac:dyDescent="0.25">
      <c r="B59" s="56"/>
    </row>
    <row r="60" spans="1:2" x14ac:dyDescent="0.25">
      <c r="A60" s="55"/>
      <c r="B60" s="56"/>
    </row>
    <row r="61" spans="1:2" x14ac:dyDescent="0.25">
      <c r="A61" s="55"/>
    </row>
    <row r="62" spans="1:2" x14ac:dyDescent="0.25">
      <c r="A62" s="55"/>
    </row>
    <row r="63" spans="1:2" x14ac:dyDescent="0.25">
      <c r="A63" s="55"/>
      <c r="B63" s="56"/>
    </row>
    <row r="64" spans="1:2" x14ac:dyDescent="0.25">
      <c r="A64" s="55"/>
      <c r="B64" s="56"/>
    </row>
    <row r="65" spans="1:8" x14ac:dyDescent="0.25">
      <c r="A65" s="55"/>
    </row>
    <row r="66" spans="1:8" x14ac:dyDescent="0.25">
      <c r="A66" s="55"/>
    </row>
    <row r="67" spans="1:8" ht="12" customHeight="1" x14ac:dyDescent="0.25"/>
    <row r="68" spans="1:8" x14ac:dyDescent="0.25">
      <c r="A68" s="55"/>
      <c r="B68" s="56"/>
    </row>
    <row r="69" spans="1:8" x14ac:dyDescent="0.25">
      <c r="A69" s="55"/>
      <c r="G69" s="58"/>
      <c r="H69" s="75"/>
    </row>
    <row r="70" spans="1:8" x14ac:dyDescent="0.25">
      <c r="A70" s="55"/>
    </row>
    <row r="71" spans="1:8" x14ac:dyDescent="0.25">
      <c r="A71" s="55"/>
    </row>
    <row r="72" spans="1:8" x14ac:dyDescent="0.25">
      <c r="A72" s="55"/>
    </row>
    <row r="73" spans="1:8" x14ac:dyDescent="0.25">
      <c r="A73" s="55"/>
    </row>
    <row r="74" spans="1:8" ht="12" customHeight="1" x14ac:dyDescent="0.25">
      <c r="A74" s="55"/>
    </row>
    <row r="75" spans="1:8" ht="8.1" customHeight="1" x14ac:dyDescent="0.25">
      <c r="A75" s="55"/>
    </row>
    <row r="76" spans="1:8" x14ac:dyDescent="0.25">
      <c r="A76" s="55"/>
      <c r="B76" s="56"/>
    </row>
    <row r="77" spans="1:8" x14ac:dyDescent="0.25">
      <c r="A77" s="55"/>
    </row>
    <row r="78" spans="1:8" x14ac:dyDescent="0.25">
      <c r="A78" s="55"/>
      <c r="B78" s="56"/>
      <c r="G78" s="58"/>
      <c r="H78" s="74"/>
    </row>
    <row r="79" spans="1:8" x14ac:dyDescent="0.25">
      <c r="A79" s="55"/>
    </row>
    <row r="80" spans="1:8" x14ac:dyDescent="0.25">
      <c r="A80" s="55"/>
      <c r="B80" s="56"/>
    </row>
    <row r="81" spans="2:11" x14ac:dyDescent="0.25">
      <c r="B81" s="61"/>
      <c r="C81" s="61"/>
      <c r="D81" s="61"/>
      <c r="E81" s="61"/>
      <c r="F81" s="61"/>
      <c r="G81" s="61"/>
      <c r="J81" s="61"/>
      <c r="K81" s="61"/>
    </row>
    <row r="82" spans="2:11" x14ac:dyDescent="0.25">
      <c r="B82" s="56"/>
      <c r="C82" s="61"/>
      <c r="D82" s="61"/>
      <c r="E82" s="61"/>
      <c r="F82" s="61"/>
      <c r="G82" s="61"/>
      <c r="J82" s="61"/>
      <c r="K82" s="61"/>
    </row>
    <row r="83" spans="2:11" x14ac:dyDescent="0.25">
      <c r="B83" s="61"/>
      <c r="C83" s="61"/>
      <c r="D83" s="61"/>
      <c r="E83" s="61"/>
      <c r="F83" s="61"/>
      <c r="G83" s="61"/>
      <c r="J83" s="61"/>
      <c r="K83" s="61"/>
    </row>
    <row r="84" spans="2:11" x14ac:dyDescent="0.25">
      <c r="B84" s="61"/>
      <c r="C84" s="61"/>
      <c r="D84" s="61"/>
      <c r="E84" s="61"/>
      <c r="F84" s="61"/>
      <c r="G84" s="61"/>
      <c r="J84" s="61"/>
      <c r="K84" s="61"/>
    </row>
    <row r="85" spans="2:11" x14ac:dyDescent="0.25">
      <c r="B85" s="61"/>
      <c r="C85" s="61"/>
      <c r="D85" s="61"/>
      <c r="E85" s="61"/>
      <c r="F85" s="61"/>
      <c r="G85" s="61"/>
      <c r="J85" s="61"/>
      <c r="K85" s="61"/>
    </row>
    <row r="86" spans="2:11" x14ac:dyDescent="0.25">
      <c r="B86" s="61"/>
      <c r="C86" s="61"/>
      <c r="D86" s="61"/>
      <c r="E86" s="61"/>
      <c r="F86" s="61"/>
      <c r="G86" s="61"/>
      <c r="J86" s="61"/>
      <c r="K86" s="61"/>
    </row>
    <row r="87" spans="2:11" x14ac:dyDescent="0.25">
      <c r="B87" s="61"/>
      <c r="C87" s="61"/>
      <c r="D87" s="61"/>
      <c r="E87" s="61"/>
      <c r="F87" s="61"/>
      <c r="G87" s="61"/>
      <c r="J87" s="61"/>
      <c r="K87" s="61"/>
    </row>
    <row r="88" spans="2:11" x14ac:dyDescent="0.25">
      <c r="B88" s="59"/>
      <c r="C88" s="59"/>
      <c r="D88" s="59"/>
      <c r="E88" s="60"/>
      <c r="F88" s="60"/>
      <c r="G88" s="60"/>
      <c r="H88" s="75"/>
      <c r="J88" s="61"/>
      <c r="K88" s="61"/>
    </row>
    <row r="89" spans="2:11" x14ac:dyDescent="0.25">
      <c r="B89" s="59"/>
      <c r="C89" s="59"/>
      <c r="D89" s="59"/>
      <c r="E89" s="60"/>
      <c r="F89" s="60"/>
      <c r="G89" s="60"/>
      <c r="H89" s="75"/>
      <c r="J89" s="61"/>
      <c r="K89" s="61"/>
    </row>
    <row r="90" spans="2:11" x14ac:dyDescent="0.25">
      <c r="B90" s="59"/>
      <c r="C90" s="59"/>
      <c r="D90" s="59"/>
      <c r="E90" s="60"/>
      <c r="F90" s="60"/>
      <c r="G90" s="60"/>
      <c r="H90" s="75"/>
      <c r="J90" s="61"/>
      <c r="K90" s="61"/>
    </row>
    <row r="91" spans="2:11" x14ac:dyDescent="0.25">
      <c r="B91" s="59"/>
      <c r="C91" s="59"/>
      <c r="D91" s="59"/>
      <c r="E91" s="60"/>
      <c r="F91" s="60"/>
      <c r="G91" s="60"/>
      <c r="H91" s="75"/>
      <c r="J91" s="61"/>
      <c r="K91" s="61"/>
    </row>
    <row r="92" spans="2:11" x14ac:dyDescent="0.25">
      <c r="B92" s="59"/>
      <c r="C92" s="59"/>
      <c r="D92" s="59"/>
      <c r="E92" s="60"/>
      <c r="F92" s="60"/>
      <c r="G92" s="60"/>
      <c r="H92" s="75"/>
      <c r="J92" s="61"/>
      <c r="K92" s="61"/>
    </row>
    <row r="93" spans="2:11" x14ac:dyDescent="0.25">
      <c r="B93" s="59"/>
      <c r="C93" s="59"/>
      <c r="D93" s="59"/>
      <c r="E93" s="60"/>
      <c r="F93" s="60"/>
      <c r="G93" s="60"/>
      <c r="H93" s="75"/>
      <c r="J93" s="61"/>
      <c r="K93" s="61"/>
    </row>
    <row r="94" spans="2:11" x14ac:dyDescent="0.25">
      <c r="B94" s="59"/>
      <c r="C94" s="59"/>
      <c r="D94" s="59"/>
      <c r="E94" s="60"/>
      <c r="F94" s="60"/>
      <c r="G94" s="60"/>
      <c r="H94" s="75"/>
      <c r="J94" s="61"/>
      <c r="K94" s="61"/>
    </row>
    <row r="95" spans="2:11" x14ac:dyDescent="0.25">
      <c r="B95" s="61"/>
      <c r="C95" s="61"/>
      <c r="D95" s="61"/>
      <c r="E95" s="61"/>
      <c r="F95" s="61"/>
      <c r="G95" s="61"/>
      <c r="J95" s="61"/>
      <c r="K95" s="61"/>
    </row>
    <row r="96" spans="2:11" x14ac:dyDescent="0.25">
      <c r="B96" s="61"/>
      <c r="C96" s="61"/>
      <c r="D96" s="61"/>
      <c r="E96" s="61"/>
      <c r="F96" s="61"/>
      <c r="G96" s="61"/>
      <c r="I96" s="61"/>
      <c r="J96" s="61"/>
      <c r="K96" s="61"/>
    </row>
  </sheetData>
  <mergeCells count="13">
    <mergeCell ref="H4:H5"/>
    <mergeCell ref="B1:H1"/>
    <mergeCell ref="B2:H2"/>
    <mergeCell ref="B26:E26"/>
    <mergeCell ref="B27:E27"/>
    <mergeCell ref="B35:C35"/>
    <mergeCell ref="B15:F15"/>
    <mergeCell ref="B14:G14"/>
    <mergeCell ref="B16:D16"/>
    <mergeCell ref="B20:F20"/>
    <mergeCell ref="B21:G21"/>
    <mergeCell ref="D31:G31"/>
    <mergeCell ref="E29:G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opLeftCell="A10" workbookViewId="0">
      <selection activeCell="L15" sqref="L15"/>
    </sheetView>
  </sheetViews>
  <sheetFormatPr defaultRowHeight="15.75" x14ac:dyDescent="0.25"/>
  <cols>
    <col min="1" max="1" width="3.7109375" style="1" customWidth="1"/>
    <col min="2" max="2" width="4" style="1" customWidth="1"/>
    <col min="3" max="3" width="4.42578125" style="1" customWidth="1"/>
    <col min="4" max="4" width="2.7109375" style="1" customWidth="1"/>
    <col min="5" max="5" width="26.140625" style="1" customWidth="1"/>
    <col min="6" max="6" width="12" style="1" customWidth="1"/>
    <col min="7" max="7" width="14.42578125" style="21" customWidth="1"/>
    <col min="8" max="8" width="1" style="21" customWidth="1"/>
    <col min="9" max="9" width="15.7109375" style="1" customWidth="1"/>
    <col min="10" max="10" width="1.42578125" style="1" customWidth="1"/>
    <col min="11" max="12" width="15.7109375" style="1" customWidth="1"/>
    <col min="13" max="13" width="3.7109375" style="1" customWidth="1"/>
    <col min="14" max="14" width="12.7109375" style="1" customWidth="1"/>
    <col min="15" max="15" width="4.7109375" style="1" customWidth="1"/>
    <col min="16" max="16" width="12.7109375" style="1" customWidth="1"/>
    <col min="17" max="17" width="4.7109375" style="1" customWidth="1"/>
    <col min="18" max="18" width="12.7109375" style="1" customWidth="1"/>
    <col min="19" max="19" width="4.7109375" style="1" customWidth="1"/>
    <col min="20" max="20" width="12.7109375" style="1" customWidth="1"/>
    <col min="21" max="21" width="4.7109375" style="1" customWidth="1"/>
    <col min="22" max="22" width="12.7109375" style="1" customWidth="1"/>
    <col min="23" max="258" width="9.140625" style="1"/>
    <col min="259" max="259" width="3.7109375" style="1" customWidth="1"/>
    <col min="260" max="260" width="4" style="1" customWidth="1"/>
    <col min="261" max="261" width="4.42578125" style="1" customWidth="1"/>
    <col min="262" max="262" width="2.7109375" style="1" customWidth="1"/>
    <col min="263" max="263" width="30.7109375" style="1" customWidth="1"/>
    <col min="264" max="264" width="4.7109375" style="1" customWidth="1"/>
    <col min="265" max="265" width="9.7109375" style="1" customWidth="1"/>
    <col min="266" max="266" width="4.7109375" style="1" customWidth="1"/>
    <col min="267" max="267" width="15.7109375" style="1" customWidth="1"/>
    <col min="268" max="269" width="3.7109375" style="1" customWidth="1"/>
    <col min="270" max="270" width="12.7109375" style="1" customWidth="1"/>
    <col min="271" max="271" width="4.7109375" style="1" customWidth="1"/>
    <col min="272" max="272" width="12.7109375" style="1" customWidth="1"/>
    <col min="273" max="273" width="4.7109375" style="1" customWidth="1"/>
    <col min="274" max="274" width="12.7109375" style="1" customWidth="1"/>
    <col min="275" max="275" width="4.7109375" style="1" customWidth="1"/>
    <col min="276" max="276" width="12.7109375" style="1" customWidth="1"/>
    <col min="277" max="277" width="4.7109375" style="1" customWidth="1"/>
    <col min="278" max="278" width="12.7109375" style="1" customWidth="1"/>
    <col min="279" max="514" width="9.140625" style="1"/>
    <col min="515" max="515" width="3.7109375" style="1" customWidth="1"/>
    <col min="516" max="516" width="4" style="1" customWidth="1"/>
    <col min="517" max="517" width="4.42578125" style="1" customWidth="1"/>
    <col min="518" max="518" width="2.7109375" style="1" customWidth="1"/>
    <col min="519" max="519" width="30.7109375" style="1" customWidth="1"/>
    <col min="520" max="520" width="4.7109375" style="1" customWidth="1"/>
    <col min="521" max="521" width="9.7109375" style="1" customWidth="1"/>
    <col min="522" max="522" width="4.7109375" style="1" customWidth="1"/>
    <col min="523" max="523" width="15.7109375" style="1" customWidth="1"/>
    <col min="524" max="525" width="3.7109375" style="1" customWidth="1"/>
    <col min="526" max="526" width="12.7109375" style="1" customWidth="1"/>
    <col min="527" max="527" width="4.7109375" style="1" customWidth="1"/>
    <col min="528" max="528" width="12.7109375" style="1" customWidth="1"/>
    <col min="529" max="529" width="4.7109375" style="1" customWidth="1"/>
    <col min="530" max="530" width="12.7109375" style="1" customWidth="1"/>
    <col min="531" max="531" width="4.7109375" style="1" customWidth="1"/>
    <col min="532" max="532" width="12.7109375" style="1" customWidth="1"/>
    <col min="533" max="533" width="4.7109375" style="1" customWidth="1"/>
    <col min="534" max="534" width="12.7109375" style="1" customWidth="1"/>
    <col min="535" max="770" width="9.140625" style="1"/>
    <col min="771" max="771" width="3.7109375" style="1" customWidth="1"/>
    <col min="772" max="772" width="4" style="1" customWidth="1"/>
    <col min="773" max="773" width="4.42578125" style="1" customWidth="1"/>
    <col min="774" max="774" width="2.7109375" style="1" customWidth="1"/>
    <col min="775" max="775" width="30.7109375" style="1" customWidth="1"/>
    <col min="776" max="776" width="4.7109375" style="1" customWidth="1"/>
    <col min="777" max="777" width="9.7109375" style="1" customWidth="1"/>
    <col min="778" max="778" width="4.7109375" style="1" customWidth="1"/>
    <col min="779" max="779" width="15.7109375" style="1" customWidth="1"/>
    <col min="780" max="781" width="3.7109375" style="1" customWidth="1"/>
    <col min="782" max="782" width="12.7109375" style="1" customWidth="1"/>
    <col min="783" max="783" width="4.7109375" style="1" customWidth="1"/>
    <col min="784" max="784" width="12.7109375" style="1" customWidth="1"/>
    <col min="785" max="785" width="4.7109375" style="1" customWidth="1"/>
    <col min="786" max="786" width="12.7109375" style="1" customWidth="1"/>
    <col min="787" max="787" width="4.7109375" style="1" customWidth="1"/>
    <col min="788" max="788" width="12.7109375" style="1" customWidth="1"/>
    <col min="789" max="789" width="4.7109375" style="1" customWidth="1"/>
    <col min="790" max="790" width="12.7109375" style="1" customWidth="1"/>
    <col min="791" max="1026" width="9.140625" style="1"/>
    <col min="1027" max="1027" width="3.7109375" style="1" customWidth="1"/>
    <col min="1028" max="1028" width="4" style="1" customWidth="1"/>
    <col min="1029" max="1029" width="4.42578125" style="1" customWidth="1"/>
    <col min="1030" max="1030" width="2.7109375" style="1" customWidth="1"/>
    <col min="1031" max="1031" width="30.7109375" style="1" customWidth="1"/>
    <col min="1032" max="1032" width="4.7109375" style="1" customWidth="1"/>
    <col min="1033" max="1033" width="9.7109375" style="1" customWidth="1"/>
    <col min="1034" max="1034" width="4.7109375" style="1" customWidth="1"/>
    <col min="1035" max="1035" width="15.7109375" style="1" customWidth="1"/>
    <col min="1036" max="1037" width="3.7109375" style="1" customWidth="1"/>
    <col min="1038" max="1038" width="12.7109375" style="1" customWidth="1"/>
    <col min="1039" max="1039" width="4.7109375" style="1" customWidth="1"/>
    <col min="1040" max="1040" width="12.7109375" style="1" customWidth="1"/>
    <col min="1041" max="1041" width="4.7109375" style="1" customWidth="1"/>
    <col min="1042" max="1042" width="12.7109375" style="1" customWidth="1"/>
    <col min="1043" max="1043" width="4.7109375" style="1" customWidth="1"/>
    <col min="1044" max="1044" width="12.7109375" style="1" customWidth="1"/>
    <col min="1045" max="1045" width="4.7109375" style="1" customWidth="1"/>
    <col min="1046" max="1046" width="12.7109375" style="1" customWidth="1"/>
    <col min="1047" max="1282" width="9.140625" style="1"/>
    <col min="1283" max="1283" width="3.7109375" style="1" customWidth="1"/>
    <col min="1284" max="1284" width="4" style="1" customWidth="1"/>
    <col min="1285" max="1285" width="4.42578125" style="1" customWidth="1"/>
    <col min="1286" max="1286" width="2.7109375" style="1" customWidth="1"/>
    <col min="1287" max="1287" width="30.7109375" style="1" customWidth="1"/>
    <col min="1288" max="1288" width="4.7109375" style="1" customWidth="1"/>
    <col min="1289" max="1289" width="9.7109375" style="1" customWidth="1"/>
    <col min="1290" max="1290" width="4.7109375" style="1" customWidth="1"/>
    <col min="1291" max="1291" width="15.7109375" style="1" customWidth="1"/>
    <col min="1292" max="1293" width="3.7109375" style="1" customWidth="1"/>
    <col min="1294" max="1294" width="12.7109375" style="1" customWidth="1"/>
    <col min="1295" max="1295" width="4.7109375" style="1" customWidth="1"/>
    <col min="1296" max="1296" width="12.7109375" style="1" customWidth="1"/>
    <col min="1297" max="1297" width="4.7109375" style="1" customWidth="1"/>
    <col min="1298" max="1298" width="12.7109375" style="1" customWidth="1"/>
    <col min="1299" max="1299" width="4.7109375" style="1" customWidth="1"/>
    <col min="1300" max="1300" width="12.7109375" style="1" customWidth="1"/>
    <col min="1301" max="1301" width="4.7109375" style="1" customWidth="1"/>
    <col min="1302" max="1302" width="12.7109375" style="1" customWidth="1"/>
    <col min="1303" max="1538" width="9.140625" style="1"/>
    <col min="1539" max="1539" width="3.7109375" style="1" customWidth="1"/>
    <col min="1540" max="1540" width="4" style="1" customWidth="1"/>
    <col min="1541" max="1541" width="4.42578125" style="1" customWidth="1"/>
    <col min="1542" max="1542" width="2.7109375" style="1" customWidth="1"/>
    <col min="1543" max="1543" width="30.7109375" style="1" customWidth="1"/>
    <col min="1544" max="1544" width="4.7109375" style="1" customWidth="1"/>
    <col min="1545" max="1545" width="9.7109375" style="1" customWidth="1"/>
    <col min="1546" max="1546" width="4.7109375" style="1" customWidth="1"/>
    <col min="1547" max="1547" width="15.7109375" style="1" customWidth="1"/>
    <col min="1548" max="1549" width="3.7109375" style="1" customWidth="1"/>
    <col min="1550" max="1550" width="12.7109375" style="1" customWidth="1"/>
    <col min="1551" max="1551" width="4.7109375" style="1" customWidth="1"/>
    <col min="1552" max="1552" width="12.7109375" style="1" customWidth="1"/>
    <col min="1553" max="1553" width="4.7109375" style="1" customWidth="1"/>
    <col min="1554" max="1554" width="12.7109375" style="1" customWidth="1"/>
    <col min="1555" max="1555" width="4.7109375" style="1" customWidth="1"/>
    <col min="1556" max="1556" width="12.7109375" style="1" customWidth="1"/>
    <col min="1557" max="1557" width="4.7109375" style="1" customWidth="1"/>
    <col min="1558" max="1558" width="12.7109375" style="1" customWidth="1"/>
    <col min="1559" max="1794" width="9.140625" style="1"/>
    <col min="1795" max="1795" width="3.7109375" style="1" customWidth="1"/>
    <col min="1796" max="1796" width="4" style="1" customWidth="1"/>
    <col min="1797" max="1797" width="4.42578125" style="1" customWidth="1"/>
    <col min="1798" max="1798" width="2.7109375" style="1" customWidth="1"/>
    <col min="1799" max="1799" width="30.7109375" style="1" customWidth="1"/>
    <col min="1800" max="1800" width="4.7109375" style="1" customWidth="1"/>
    <col min="1801" max="1801" width="9.7109375" style="1" customWidth="1"/>
    <col min="1802" max="1802" width="4.7109375" style="1" customWidth="1"/>
    <col min="1803" max="1803" width="15.7109375" style="1" customWidth="1"/>
    <col min="1804" max="1805" width="3.7109375" style="1" customWidth="1"/>
    <col min="1806" max="1806" width="12.7109375" style="1" customWidth="1"/>
    <col min="1807" max="1807" width="4.7109375" style="1" customWidth="1"/>
    <col min="1808" max="1808" width="12.7109375" style="1" customWidth="1"/>
    <col min="1809" max="1809" width="4.7109375" style="1" customWidth="1"/>
    <col min="1810" max="1810" width="12.7109375" style="1" customWidth="1"/>
    <col min="1811" max="1811" width="4.7109375" style="1" customWidth="1"/>
    <col min="1812" max="1812" width="12.7109375" style="1" customWidth="1"/>
    <col min="1813" max="1813" width="4.7109375" style="1" customWidth="1"/>
    <col min="1814" max="1814" width="12.7109375" style="1" customWidth="1"/>
    <col min="1815" max="2050" width="9.140625" style="1"/>
    <col min="2051" max="2051" width="3.7109375" style="1" customWidth="1"/>
    <col min="2052" max="2052" width="4" style="1" customWidth="1"/>
    <col min="2053" max="2053" width="4.42578125" style="1" customWidth="1"/>
    <col min="2054" max="2054" width="2.7109375" style="1" customWidth="1"/>
    <col min="2055" max="2055" width="30.7109375" style="1" customWidth="1"/>
    <col min="2056" max="2056" width="4.7109375" style="1" customWidth="1"/>
    <col min="2057" max="2057" width="9.7109375" style="1" customWidth="1"/>
    <col min="2058" max="2058" width="4.7109375" style="1" customWidth="1"/>
    <col min="2059" max="2059" width="15.7109375" style="1" customWidth="1"/>
    <col min="2060" max="2061" width="3.7109375" style="1" customWidth="1"/>
    <col min="2062" max="2062" width="12.7109375" style="1" customWidth="1"/>
    <col min="2063" max="2063" width="4.7109375" style="1" customWidth="1"/>
    <col min="2064" max="2064" width="12.7109375" style="1" customWidth="1"/>
    <col min="2065" max="2065" width="4.7109375" style="1" customWidth="1"/>
    <col min="2066" max="2066" width="12.7109375" style="1" customWidth="1"/>
    <col min="2067" max="2067" width="4.7109375" style="1" customWidth="1"/>
    <col min="2068" max="2068" width="12.7109375" style="1" customWidth="1"/>
    <col min="2069" max="2069" width="4.7109375" style="1" customWidth="1"/>
    <col min="2070" max="2070" width="12.7109375" style="1" customWidth="1"/>
    <col min="2071" max="2306" width="9.140625" style="1"/>
    <col min="2307" max="2307" width="3.7109375" style="1" customWidth="1"/>
    <col min="2308" max="2308" width="4" style="1" customWidth="1"/>
    <col min="2309" max="2309" width="4.42578125" style="1" customWidth="1"/>
    <col min="2310" max="2310" width="2.7109375" style="1" customWidth="1"/>
    <col min="2311" max="2311" width="30.7109375" style="1" customWidth="1"/>
    <col min="2312" max="2312" width="4.7109375" style="1" customWidth="1"/>
    <col min="2313" max="2313" width="9.7109375" style="1" customWidth="1"/>
    <col min="2314" max="2314" width="4.7109375" style="1" customWidth="1"/>
    <col min="2315" max="2315" width="15.7109375" style="1" customWidth="1"/>
    <col min="2316" max="2317" width="3.7109375" style="1" customWidth="1"/>
    <col min="2318" max="2318" width="12.7109375" style="1" customWidth="1"/>
    <col min="2319" max="2319" width="4.7109375" style="1" customWidth="1"/>
    <col min="2320" max="2320" width="12.7109375" style="1" customWidth="1"/>
    <col min="2321" max="2321" width="4.7109375" style="1" customWidth="1"/>
    <col min="2322" max="2322" width="12.7109375" style="1" customWidth="1"/>
    <col min="2323" max="2323" width="4.7109375" style="1" customWidth="1"/>
    <col min="2324" max="2324" width="12.7109375" style="1" customWidth="1"/>
    <col min="2325" max="2325" width="4.7109375" style="1" customWidth="1"/>
    <col min="2326" max="2326" width="12.7109375" style="1" customWidth="1"/>
    <col min="2327" max="2562" width="9.140625" style="1"/>
    <col min="2563" max="2563" width="3.7109375" style="1" customWidth="1"/>
    <col min="2564" max="2564" width="4" style="1" customWidth="1"/>
    <col min="2565" max="2565" width="4.42578125" style="1" customWidth="1"/>
    <col min="2566" max="2566" width="2.7109375" style="1" customWidth="1"/>
    <col min="2567" max="2567" width="30.7109375" style="1" customWidth="1"/>
    <col min="2568" max="2568" width="4.7109375" style="1" customWidth="1"/>
    <col min="2569" max="2569" width="9.7109375" style="1" customWidth="1"/>
    <col min="2570" max="2570" width="4.7109375" style="1" customWidth="1"/>
    <col min="2571" max="2571" width="15.7109375" style="1" customWidth="1"/>
    <col min="2572" max="2573" width="3.7109375" style="1" customWidth="1"/>
    <col min="2574" max="2574" width="12.7109375" style="1" customWidth="1"/>
    <col min="2575" max="2575" width="4.7109375" style="1" customWidth="1"/>
    <col min="2576" max="2576" width="12.7109375" style="1" customWidth="1"/>
    <col min="2577" max="2577" width="4.7109375" style="1" customWidth="1"/>
    <col min="2578" max="2578" width="12.7109375" style="1" customWidth="1"/>
    <col min="2579" max="2579" width="4.7109375" style="1" customWidth="1"/>
    <col min="2580" max="2580" width="12.7109375" style="1" customWidth="1"/>
    <col min="2581" max="2581" width="4.7109375" style="1" customWidth="1"/>
    <col min="2582" max="2582" width="12.7109375" style="1" customWidth="1"/>
    <col min="2583" max="2818" width="9.140625" style="1"/>
    <col min="2819" max="2819" width="3.7109375" style="1" customWidth="1"/>
    <col min="2820" max="2820" width="4" style="1" customWidth="1"/>
    <col min="2821" max="2821" width="4.42578125" style="1" customWidth="1"/>
    <col min="2822" max="2822" width="2.7109375" style="1" customWidth="1"/>
    <col min="2823" max="2823" width="30.7109375" style="1" customWidth="1"/>
    <col min="2824" max="2824" width="4.7109375" style="1" customWidth="1"/>
    <col min="2825" max="2825" width="9.7109375" style="1" customWidth="1"/>
    <col min="2826" max="2826" width="4.7109375" style="1" customWidth="1"/>
    <col min="2827" max="2827" width="15.7109375" style="1" customWidth="1"/>
    <col min="2828" max="2829" width="3.7109375" style="1" customWidth="1"/>
    <col min="2830" max="2830" width="12.7109375" style="1" customWidth="1"/>
    <col min="2831" max="2831" width="4.7109375" style="1" customWidth="1"/>
    <col min="2832" max="2832" width="12.7109375" style="1" customWidth="1"/>
    <col min="2833" max="2833" width="4.7109375" style="1" customWidth="1"/>
    <col min="2834" max="2834" width="12.7109375" style="1" customWidth="1"/>
    <col min="2835" max="2835" width="4.7109375" style="1" customWidth="1"/>
    <col min="2836" max="2836" width="12.7109375" style="1" customWidth="1"/>
    <col min="2837" max="2837" width="4.7109375" style="1" customWidth="1"/>
    <col min="2838" max="2838" width="12.7109375" style="1" customWidth="1"/>
    <col min="2839" max="3074" width="9.140625" style="1"/>
    <col min="3075" max="3075" width="3.7109375" style="1" customWidth="1"/>
    <col min="3076" max="3076" width="4" style="1" customWidth="1"/>
    <col min="3077" max="3077" width="4.42578125" style="1" customWidth="1"/>
    <col min="3078" max="3078" width="2.7109375" style="1" customWidth="1"/>
    <col min="3079" max="3079" width="30.7109375" style="1" customWidth="1"/>
    <col min="3080" max="3080" width="4.7109375" style="1" customWidth="1"/>
    <col min="3081" max="3081" width="9.7109375" style="1" customWidth="1"/>
    <col min="3082" max="3082" width="4.7109375" style="1" customWidth="1"/>
    <col min="3083" max="3083" width="15.7109375" style="1" customWidth="1"/>
    <col min="3084" max="3085" width="3.7109375" style="1" customWidth="1"/>
    <col min="3086" max="3086" width="12.7109375" style="1" customWidth="1"/>
    <col min="3087" max="3087" width="4.7109375" style="1" customWidth="1"/>
    <col min="3088" max="3088" width="12.7109375" style="1" customWidth="1"/>
    <col min="3089" max="3089" width="4.7109375" style="1" customWidth="1"/>
    <col min="3090" max="3090" width="12.7109375" style="1" customWidth="1"/>
    <col min="3091" max="3091" width="4.7109375" style="1" customWidth="1"/>
    <col min="3092" max="3092" width="12.7109375" style="1" customWidth="1"/>
    <col min="3093" max="3093" width="4.7109375" style="1" customWidth="1"/>
    <col min="3094" max="3094" width="12.7109375" style="1" customWidth="1"/>
    <col min="3095" max="3330" width="9.140625" style="1"/>
    <col min="3331" max="3331" width="3.7109375" style="1" customWidth="1"/>
    <col min="3332" max="3332" width="4" style="1" customWidth="1"/>
    <col min="3333" max="3333" width="4.42578125" style="1" customWidth="1"/>
    <col min="3334" max="3334" width="2.7109375" style="1" customWidth="1"/>
    <col min="3335" max="3335" width="30.7109375" style="1" customWidth="1"/>
    <col min="3336" max="3336" width="4.7109375" style="1" customWidth="1"/>
    <col min="3337" max="3337" width="9.7109375" style="1" customWidth="1"/>
    <col min="3338" max="3338" width="4.7109375" style="1" customWidth="1"/>
    <col min="3339" max="3339" width="15.7109375" style="1" customWidth="1"/>
    <col min="3340" max="3341" width="3.7109375" style="1" customWidth="1"/>
    <col min="3342" max="3342" width="12.7109375" style="1" customWidth="1"/>
    <col min="3343" max="3343" width="4.7109375" style="1" customWidth="1"/>
    <col min="3344" max="3344" width="12.7109375" style="1" customWidth="1"/>
    <col min="3345" max="3345" width="4.7109375" style="1" customWidth="1"/>
    <col min="3346" max="3346" width="12.7109375" style="1" customWidth="1"/>
    <col min="3347" max="3347" width="4.7109375" style="1" customWidth="1"/>
    <col min="3348" max="3348" width="12.7109375" style="1" customWidth="1"/>
    <col min="3349" max="3349" width="4.7109375" style="1" customWidth="1"/>
    <col min="3350" max="3350" width="12.7109375" style="1" customWidth="1"/>
    <col min="3351" max="3586" width="9.140625" style="1"/>
    <col min="3587" max="3587" width="3.7109375" style="1" customWidth="1"/>
    <col min="3588" max="3588" width="4" style="1" customWidth="1"/>
    <col min="3589" max="3589" width="4.42578125" style="1" customWidth="1"/>
    <col min="3590" max="3590" width="2.7109375" style="1" customWidth="1"/>
    <col min="3591" max="3591" width="30.7109375" style="1" customWidth="1"/>
    <col min="3592" max="3592" width="4.7109375" style="1" customWidth="1"/>
    <col min="3593" max="3593" width="9.7109375" style="1" customWidth="1"/>
    <col min="3594" max="3594" width="4.7109375" style="1" customWidth="1"/>
    <col min="3595" max="3595" width="15.7109375" style="1" customWidth="1"/>
    <col min="3596" max="3597" width="3.7109375" style="1" customWidth="1"/>
    <col min="3598" max="3598" width="12.7109375" style="1" customWidth="1"/>
    <col min="3599" max="3599" width="4.7109375" style="1" customWidth="1"/>
    <col min="3600" max="3600" width="12.7109375" style="1" customWidth="1"/>
    <col min="3601" max="3601" width="4.7109375" style="1" customWidth="1"/>
    <col min="3602" max="3602" width="12.7109375" style="1" customWidth="1"/>
    <col min="3603" max="3603" width="4.7109375" style="1" customWidth="1"/>
    <col min="3604" max="3604" width="12.7109375" style="1" customWidth="1"/>
    <col min="3605" max="3605" width="4.7109375" style="1" customWidth="1"/>
    <col min="3606" max="3606" width="12.7109375" style="1" customWidth="1"/>
    <col min="3607" max="3842" width="9.140625" style="1"/>
    <col min="3843" max="3843" width="3.7109375" style="1" customWidth="1"/>
    <col min="3844" max="3844" width="4" style="1" customWidth="1"/>
    <col min="3845" max="3845" width="4.42578125" style="1" customWidth="1"/>
    <col min="3846" max="3846" width="2.7109375" style="1" customWidth="1"/>
    <col min="3847" max="3847" width="30.7109375" style="1" customWidth="1"/>
    <col min="3848" max="3848" width="4.7109375" style="1" customWidth="1"/>
    <col min="3849" max="3849" width="9.7109375" style="1" customWidth="1"/>
    <col min="3850" max="3850" width="4.7109375" style="1" customWidth="1"/>
    <col min="3851" max="3851" width="15.7109375" style="1" customWidth="1"/>
    <col min="3852" max="3853" width="3.7109375" style="1" customWidth="1"/>
    <col min="3854" max="3854" width="12.7109375" style="1" customWidth="1"/>
    <col min="3855" max="3855" width="4.7109375" style="1" customWidth="1"/>
    <col min="3856" max="3856" width="12.7109375" style="1" customWidth="1"/>
    <col min="3857" max="3857" width="4.7109375" style="1" customWidth="1"/>
    <col min="3858" max="3858" width="12.7109375" style="1" customWidth="1"/>
    <col min="3859" max="3859" width="4.7109375" style="1" customWidth="1"/>
    <col min="3860" max="3860" width="12.7109375" style="1" customWidth="1"/>
    <col min="3861" max="3861" width="4.7109375" style="1" customWidth="1"/>
    <col min="3862" max="3862" width="12.7109375" style="1" customWidth="1"/>
    <col min="3863" max="4098" width="9.140625" style="1"/>
    <col min="4099" max="4099" width="3.7109375" style="1" customWidth="1"/>
    <col min="4100" max="4100" width="4" style="1" customWidth="1"/>
    <col min="4101" max="4101" width="4.42578125" style="1" customWidth="1"/>
    <col min="4102" max="4102" width="2.7109375" style="1" customWidth="1"/>
    <col min="4103" max="4103" width="30.7109375" style="1" customWidth="1"/>
    <col min="4104" max="4104" width="4.7109375" style="1" customWidth="1"/>
    <col min="4105" max="4105" width="9.7109375" style="1" customWidth="1"/>
    <col min="4106" max="4106" width="4.7109375" style="1" customWidth="1"/>
    <col min="4107" max="4107" width="15.7109375" style="1" customWidth="1"/>
    <col min="4108" max="4109" width="3.7109375" style="1" customWidth="1"/>
    <col min="4110" max="4110" width="12.7109375" style="1" customWidth="1"/>
    <col min="4111" max="4111" width="4.7109375" style="1" customWidth="1"/>
    <col min="4112" max="4112" width="12.7109375" style="1" customWidth="1"/>
    <col min="4113" max="4113" width="4.7109375" style="1" customWidth="1"/>
    <col min="4114" max="4114" width="12.7109375" style="1" customWidth="1"/>
    <col min="4115" max="4115" width="4.7109375" style="1" customWidth="1"/>
    <col min="4116" max="4116" width="12.7109375" style="1" customWidth="1"/>
    <col min="4117" max="4117" width="4.7109375" style="1" customWidth="1"/>
    <col min="4118" max="4118" width="12.7109375" style="1" customWidth="1"/>
    <col min="4119" max="4354" width="9.140625" style="1"/>
    <col min="4355" max="4355" width="3.7109375" style="1" customWidth="1"/>
    <col min="4356" max="4356" width="4" style="1" customWidth="1"/>
    <col min="4357" max="4357" width="4.42578125" style="1" customWidth="1"/>
    <col min="4358" max="4358" width="2.7109375" style="1" customWidth="1"/>
    <col min="4359" max="4359" width="30.7109375" style="1" customWidth="1"/>
    <col min="4360" max="4360" width="4.7109375" style="1" customWidth="1"/>
    <col min="4361" max="4361" width="9.7109375" style="1" customWidth="1"/>
    <col min="4362" max="4362" width="4.7109375" style="1" customWidth="1"/>
    <col min="4363" max="4363" width="15.7109375" style="1" customWidth="1"/>
    <col min="4364" max="4365" width="3.7109375" style="1" customWidth="1"/>
    <col min="4366" max="4366" width="12.7109375" style="1" customWidth="1"/>
    <col min="4367" max="4367" width="4.7109375" style="1" customWidth="1"/>
    <col min="4368" max="4368" width="12.7109375" style="1" customWidth="1"/>
    <col min="4369" max="4369" width="4.7109375" style="1" customWidth="1"/>
    <col min="4370" max="4370" width="12.7109375" style="1" customWidth="1"/>
    <col min="4371" max="4371" width="4.7109375" style="1" customWidth="1"/>
    <col min="4372" max="4372" width="12.7109375" style="1" customWidth="1"/>
    <col min="4373" max="4373" width="4.7109375" style="1" customWidth="1"/>
    <col min="4374" max="4374" width="12.7109375" style="1" customWidth="1"/>
    <col min="4375" max="4610" width="9.140625" style="1"/>
    <col min="4611" max="4611" width="3.7109375" style="1" customWidth="1"/>
    <col min="4612" max="4612" width="4" style="1" customWidth="1"/>
    <col min="4613" max="4613" width="4.42578125" style="1" customWidth="1"/>
    <col min="4614" max="4614" width="2.7109375" style="1" customWidth="1"/>
    <col min="4615" max="4615" width="30.7109375" style="1" customWidth="1"/>
    <col min="4616" max="4616" width="4.7109375" style="1" customWidth="1"/>
    <col min="4617" max="4617" width="9.7109375" style="1" customWidth="1"/>
    <col min="4618" max="4618" width="4.7109375" style="1" customWidth="1"/>
    <col min="4619" max="4619" width="15.7109375" style="1" customWidth="1"/>
    <col min="4620" max="4621" width="3.7109375" style="1" customWidth="1"/>
    <col min="4622" max="4622" width="12.7109375" style="1" customWidth="1"/>
    <col min="4623" max="4623" width="4.7109375" style="1" customWidth="1"/>
    <col min="4624" max="4624" width="12.7109375" style="1" customWidth="1"/>
    <col min="4625" max="4625" width="4.7109375" style="1" customWidth="1"/>
    <col min="4626" max="4626" width="12.7109375" style="1" customWidth="1"/>
    <col min="4627" max="4627" width="4.7109375" style="1" customWidth="1"/>
    <col min="4628" max="4628" width="12.7109375" style="1" customWidth="1"/>
    <col min="4629" max="4629" width="4.7109375" style="1" customWidth="1"/>
    <col min="4630" max="4630" width="12.7109375" style="1" customWidth="1"/>
    <col min="4631" max="4866" width="9.140625" style="1"/>
    <col min="4867" max="4867" width="3.7109375" style="1" customWidth="1"/>
    <col min="4868" max="4868" width="4" style="1" customWidth="1"/>
    <col min="4869" max="4869" width="4.42578125" style="1" customWidth="1"/>
    <col min="4870" max="4870" width="2.7109375" style="1" customWidth="1"/>
    <col min="4871" max="4871" width="30.7109375" style="1" customWidth="1"/>
    <col min="4872" max="4872" width="4.7109375" style="1" customWidth="1"/>
    <col min="4873" max="4873" width="9.7109375" style="1" customWidth="1"/>
    <col min="4874" max="4874" width="4.7109375" style="1" customWidth="1"/>
    <col min="4875" max="4875" width="15.7109375" style="1" customWidth="1"/>
    <col min="4876" max="4877" width="3.7109375" style="1" customWidth="1"/>
    <col min="4878" max="4878" width="12.7109375" style="1" customWidth="1"/>
    <col min="4879" max="4879" width="4.7109375" style="1" customWidth="1"/>
    <col min="4880" max="4880" width="12.7109375" style="1" customWidth="1"/>
    <col min="4881" max="4881" width="4.7109375" style="1" customWidth="1"/>
    <col min="4882" max="4882" width="12.7109375" style="1" customWidth="1"/>
    <col min="4883" max="4883" width="4.7109375" style="1" customWidth="1"/>
    <col min="4884" max="4884" width="12.7109375" style="1" customWidth="1"/>
    <col min="4885" max="4885" width="4.7109375" style="1" customWidth="1"/>
    <col min="4886" max="4886" width="12.7109375" style="1" customWidth="1"/>
    <col min="4887" max="5122" width="9.140625" style="1"/>
    <col min="5123" max="5123" width="3.7109375" style="1" customWidth="1"/>
    <col min="5124" max="5124" width="4" style="1" customWidth="1"/>
    <col min="5125" max="5125" width="4.42578125" style="1" customWidth="1"/>
    <col min="5126" max="5126" width="2.7109375" style="1" customWidth="1"/>
    <col min="5127" max="5127" width="30.7109375" style="1" customWidth="1"/>
    <col min="5128" max="5128" width="4.7109375" style="1" customWidth="1"/>
    <col min="5129" max="5129" width="9.7109375" style="1" customWidth="1"/>
    <col min="5130" max="5130" width="4.7109375" style="1" customWidth="1"/>
    <col min="5131" max="5131" width="15.7109375" style="1" customWidth="1"/>
    <col min="5132" max="5133" width="3.7109375" style="1" customWidth="1"/>
    <col min="5134" max="5134" width="12.7109375" style="1" customWidth="1"/>
    <col min="5135" max="5135" width="4.7109375" style="1" customWidth="1"/>
    <col min="5136" max="5136" width="12.7109375" style="1" customWidth="1"/>
    <col min="5137" max="5137" width="4.7109375" style="1" customWidth="1"/>
    <col min="5138" max="5138" width="12.7109375" style="1" customWidth="1"/>
    <col min="5139" max="5139" width="4.7109375" style="1" customWidth="1"/>
    <col min="5140" max="5140" width="12.7109375" style="1" customWidth="1"/>
    <col min="5141" max="5141" width="4.7109375" style="1" customWidth="1"/>
    <col min="5142" max="5142" width="12.7109375" style="1" customWidth="1"/>
    <col min="5143" max="5378" width="9.140625" style="1"/>
    <col min="5379" max="5379" width="3.7109375" style="1" customWidth="1"/>
    <col min="5380" max="5380" width="4" style="1" customWidth="1"/>
    <col min="5381" max="5381" width="4.42578125" style="1" customWidth="1"/>
    <col min="5382" max="5382" width="2.7109375" style="1" customWidth="1"/>
    <col min="5383" max="5383" width="30.7109375" style="1" customWidth="1"/>
    <col min="5384" max="5384" width="4.7109375" style="1" customWidth="1"/>
    <col min="5385" max="5385" width="9.7109375" style="1" customWidth="1"/>
    <col min="5386" max="5386" width="4.7109375" style="1" customWidth="1"/>
    <col min="5387" max="5387" width="15.7109375" style="1" customWidth="1"/>
    <col min="5388" max="5389" width="3.7109375" style="1" customWidth="1"/>
    <col min="5390" max="5390" width="12.7109375" style="1" customWidth="1"/>
    <col min="5391" max="5391" width="4.7109375" style="1" customWidth="1"/>
    <col min="5392" max="5392" width="12.7109375" style="1" customWidth="1"/>
    <col min="5393" max="5393" width="4.7109375" style="1" customWidth="1"/>
    <col min="5394" max="5394" width="12.7109375" style="1" customWidth="1"/>
    <col min="5395" max="5395" width="4.7109375" style="1" customWidth="1"/>
    <col min="5396" max="5396" width="12.7109375" style="1" customWidth="1"/>
    <col min="5397" max="5397" width="4.7109375" style="1" customWidth="1"/>
    <col min="5398" max="5398" width="12.7109375" style="1" customWidth="1"/>
    <col min="5399" max="5634" width="9.140625" style="1"/>
    <col min="5635" max="5635" width="3.7109375" style="1" customWidth="1"/>
    <col min="5636" max="5636" width="4" style="1" customWidth="1"/>
    <col min="5637" max="5637" width="4.42578125" style="1" customWidth="1"/>
    <col min="5638" max="5638" width="2.7109375" style="1" customWidth="1"/>
    <col min="5639" max="5639" width="30.7109375" style="1" customWidth="1"/>
    <col min="5640" max="5640" width="4.7109375" style="1" customWidth="1"/>
    <col min="5641" max="5641" width="9.7109375" style="1" customWidth="1"/>
    <col min="5642" max="5642" width="4.7109375" style="1" customWidth="1"/>
    <col min="5643" max="5643" width="15.7109375" style="1" customWidth="1"/>
    <col min="5644" max="5645" width="3.7109375" style="1" customWidth="1"/>
    <col min="5646" max="5646" width="12.7109375" style="1" customWidth="1"/>
    <col min="5647" max="5647" width="4.7109375" style="1" customWidth="1"/>
    <col min="5648" max="5648" width="12.7109375" style="1" customWidth="1"/>
    <col min="5649" max="5649" width="4.7109375" style="1" customWidth="1"/>
    <col min="5650" max="5650" width="12.7109375" style="1" customWidth="1"/>
    <col min="5651" max="5651" width="4.7109375" style="1" customWidth="1"/>
    <col min="5652" max="5652" width="12.7109375" style="1" customWidth="1"/>
    <col min="5653" max="5653" width="4.7109375" style="1" customWidth="1"/>
    <col min="5654" max="5654" width="12.7109375" style="1" customWidth="1"/>
    <col min="5655" max="5890" width="9.140625" style="1"/>
    <col min="5891" max="5891" width="3.7109375" style="1" customWidth="1"/>
    <col min="5892" max="5892" width="4" style="1" customWidth="1"/>
    <col min="5893" max="5893" width="4.42578125" style="1" customWidth="1"/>
    <col min="5894" max="5894" width="2.7109375" style="1" customWidth="1"/>
    <col min="5895" max="5895" width="30.7109375" style="1" customWidth="1"/>
    <col min="5896" max="5896" width="4.7109375" style="1" customWidth="1"/>
    <col min="5897" max="5897" width="9.7109375" style="1" customWidth="1"/>
    <col min="5898" max="5898" width="4.7109375" style="1" customWidth="1"/>
    <col min="5899" max="5899" width="15.7109375" style="1" customWidth="1"/>
    <col min="5900" max="5901" width="3.7109375" style="1" customWidth="1"/>
    <col min="5902" max="5902" width="12.7109375" style="1" customWidth="1"/>
    <col min="5903" max="5903" width="4.7109375" style="1" customWidth="1"/>
    <col min="5904" max="5904" width="12.7109375" style="1" customWidth="1"/>
    <col min="5905" max="5905" width="4.7109375" style="1" customWidth="1"/>
    <col min="5906" max="5906" width="12.7109375" style="1" customWidth="1"/>
    <col min="5907" max="5907" width="4.7109375" style="1" customWidth="1"/>
    <col min="5908" max="5908" width="12.7109375" style="1" customWidth="1"/>
    <col min="5909" max="5909" width="4.7109375" style="1" customWidth="1"/>
    <col min="5910" max="5910" width="12.7109375" style="1" customWidth="1"/>
    <col min="5911" max="6146" width="9.140625" style="1"/>
    <col min="6147" max="6147" width="3.7109375" style="1" customWidth="1"/>
    <col min="6148" max="6148" width="4" style="1" customWidth="1"/>
    <col min="6149" max="6149" width="4.42578125" style="1" customWidth="1"/>
    <col min="6150" max="6150" width="2.7109375" style="1" customWidth="1"/>
    <col min="6151" max="6151" width="30.7109375" style="1" customWidth="1"/>
    <col min="6152" max="6152" width="4.7109375" style="1" customWidth="1"/>
    <col min="6153" max="6153" width="9.7109375" style="1" customWidth="1"/>
    <col min="6154" max="6154" width="4.7109375" style="1" customWidth="1"/>
    <col min="6155" max="6155" width="15.7109375" style="1" customWidth="1"/>
    <col min="6156" max="6157" width="3.7109375" style="1" customWidth="1"/>
    <col min="6158" max="6158" width="12.7109375" style="1" customWidth="1"/>
    <col min="6159" max="6159" width="4.7109375" style="1" customWidth="1"/>
    <col min="6160" max="6160" width="12.7109375" style="1" customWidth="1"/>
    <col min="6161" max="6161" width="4.7109375" style="1" customWidth="1"/>
    <col min="6162" max="6162" width="12.7109375" style="1" customWidth="1"/>
    <col min="6163" max="6163" width="4.7109375" style="1" customWidth="1"/>
    <col min="6164" max="6164" width="12.7109375" style="1" customWidth="1"/>
    <col min="6165" max="6165" width="4.7109375" style="1" customWidth="1"/>
    <col min="6166" max="6166" width="12.7109375" style="1" customWidth="1"/>
    <col min="6167" max="6402" width="9.140625" style="1"/>
    <col min="6403" max="6403" width="3.7109375" style="1" customWidth="1"/>
    <col min="6404" max="6404" width="4" style="1" customWidth="1"/>
    <col min="6405" max="6405" width="4.42578125" style="1" customWidth="1"/>
    <col min="6406" max="6406" width="2.7109375" style="1" customWidth="1"/>
    <col min="6407" max="6407" width="30.7109375" style="1" customWidth="1"/>
    <col min="6408" max="6408" width="4.7109375" style="1" customWidth="1"/>
    <col min="6409" max="6409" width="9.7109375" style="1" customWidth="1"/>
    <col min="6410" max="6410" width="4.7109375" style="1" customWidth="1"/>
    <col min="6411" max="6411" width="15.7109375" style="1" customWidth="1"/>
    <col min="6412" max="6413" width="3.7109375" style="1" customWidth="1"/>
    <col min="6414" max="6414" width="12.7109375" style="1" customWidth="1"/>
    <col min="6415" max="6415" width="4.7109375" style="1" customWidth="1"/>
    <col min="6416" max="6416" width="12.7109375" style="1" customWidth="1"/>
    <col min="6417" max="6417" width="4.7109375" style="1" customWidth="1"/>
    <col min="6418" max="6418" width="12.7109375" style="1" customWidth="1"/>
    <col min="6419" max="6419" width="4.7109375" style="1" customWidth="1"/>
    <col min="6420" max="6420" width="12.7109375" style="1" customWidth="1"/>
    <col min="6421" max="6421" width="4.7109375" style="1" customWidth="1"/>
    <col min="6422" max="6422" width="12.7109375" style="1" customWidth="1"/>
    <col min="6423" max="6658" width="9.140625" style="1"/>
    <col min="6659" max="6659" width="3.7109375" style="1" customWidth="1"/>
    <col min="6660" max="6660" width="4" style="1" customWidth="1"/>
    <col min="6661" max="6661" width="4.42578125" style="1" customWidth="1"/>
    <col min="6662" max="6662" width="2.7109375" style="1" customWidth="1"/>
    <col min="6663" max="6663" width="30.7109375" style="1" customWidth="1"/>
    <col min="6664" max="6664" width="4.7109375" style="1" customWidth="1"/>
    <col min="6665" max="6665" width="9.7109375" style="1" customWidth="1"/>
    <col min="6666" max="6666" width="4.7109375" style="1" customWidth="1"/>
    <col min="6667" max="6667" width="15.7109375" style="1" customWidth="1"/>
    <col min="6668" max="6669" width="3.7109375" style="1" customWidth="1"/>
    <col min="6670" max="6670" width="12.7109375" style="1" customWidth="1"/>
    <col min="6671" max="6671" width="4.7109375" style="1" customWidth="1"/>
    <col min="6672" max="6672" width="12.7109375" style="1" customWidth="1"/>
    <col min="6673" max="6673" width="4.7109375" style="1" customWidth="1"/>
    <col min="6674" max="6674" width="12.7109375" style="1" customWidth="1"/>
    <col min="6675" max="6675" width="4.7109375" style="1" customWidth="1"/>
    <col min="6676" max="6676" width="12.7109375" style="1" customWidth="1"/>
    <col min="6677" max="6677" width="4.7109375" style="1" customWidth="1"/>
    <col min="6678" max="6678" width="12.7109375" style="1" customWidth="1"/>
    <col min="6679" max="6914" width="9.140625" style="1"/>
    <col min="6915" max="6915" width="3.7109375" style="1" customWidth="1"/>
    <col min="6916" max="6916" width="4" style="1" customWidth="1"/>
    <col min="6917" max="6917" width="4.42578125" style="1" customWidth="1"/>
    <col min="6918" max="6918" width="2.7109375" style="1" customWidth="1"/>
    <col min="6919" max="6919" width="30.7109375" style="1" customWidth="1"/>
    <col min="6920" max="6920" width="4.7109375" style="1" customWidth="1"/>
    <col min="6921" max="6921" width="9.7109375" style="1" customWidth="1"/>
    <col min="6922" max="6922" width="4.7109375" style="1" customWidth="1"/>
    <col min="6923" max="6923" width="15.7109375" style="1" customWidth="1"/>
    <col min="6924" max="6925" width="3.7109375" style="1" customWidth="1"/>
    <col min="6926" max="6926" width="12.7109375" style="1" customWidth="1"/>
    <col min="6927" max="6927" width="4.7109375" style="1" customWidth="1"/>
    <col min="6928" max="6928" width="12.7109375" style="1" customWidth="1"/>
    <col min="6929" max="6929" width="4.7109375" style="1" customWidth="1"/>
    <col min="6930" max="6930" width="12.7109375" style="1" customWidth="1"/>
    <col min="6931" max="6931" width="4.7109375" style="1" customWidth="1"/>
    <col min="6932" max="6932" width="12.7109375" style="1" customWidth="1"/>
    <col min="6933" max="6933" width="4.7109375" style="1" customWidth="1"/>
    <col min="6934" max="6934" width="12.7109375" style="1" customWidth="1"/>
    <col min="6935" max="7170" width="9.140625" style="1"/>
    <col min="7171" max="7171" width="3.7109375" style="1" customWidth="1"/>
    <col min="7172" max="7172" width="4" style="1" customWidth="1"/>
    <col min="7173" max="7173" width="4.42578125" style="1" customWidth="1"/>
    <col min="7174" max="7174" width="2.7109375" style="1" customWidth="1"/>
    <col min="7175" max="7175" width="30.7109375" style="1" customWidth="1"/>
    <col min="7176" max="7176" width="4.7109375" style="1" customWidth="1"/>
    <col min="7177" max="7177" width="9.7109375" style="1" customWidth="1"/>
    <col min="7178" max="7178" width="4.7109375" style="1" customWidth="1"/>
    <col min="7179" max="7179" width="15.7109375" style="1" customWidth="1"/>
    <col min="7180" max="7181" width="3.7109375" style="1" customWidth="1"/>
    <col min="7182" max="7182" width="12.7109375" style="1" customWidth="1"/>
    <col min="7183" max="7183" width="4.7109375" style="1" customWidth="1"/>
    <col min="7184" max="7184" width="12.7109375" style="1" customWidth="1"/>
    <col min="7185" max="7185" width="4.7109375" style="1" customWidth="1"/>
    <col min="7186" max="7186" width="12.7109375" style="1" customWidth="1"/>
    <col min="7187" max="7187" width="4.7109375" style="1" customWidth="1"/>
    <col min="7188" max="7188" width="12.7109375" style="1" customWidth="1"/>
    <col min="7189" max="7189" width="4.7109375" style="1" customWidth="1"/>
    <col min="7190" max="7190" width="12.7109375" style="1" customWidth="1"/>
    <col min="7191" max="7426" width="9.140625" style="1"/>
    <col min="7427" max="7427" width="3.7109375" style="1" customWidth="1"/>
    <col min="7428" max="7428" width="4" style="1" customWidth="1"/>
    <col min="7429" max="7429" width="4.42578125" style="1" customWidth="1"/>
    <col min="7430" max="7430" width="2.7109375" style="1" customWidth="1"/>
    <col min="7431" max="7431" width="30.7109375" style="1" customWidth="1"/>
    <col min="7432" max="7432" width="4.7109375" style="1" customWidth="1"/>
    <col min="7433" max="7433" width="9.7109375" style="1" customWidth="1"/>
    <col min="7434" max="7434" width="4.7109375" style="1" customWidth="1"/>
    <col min="7435" max="7435" width="15.7109375" style="1" customWidth="1"/>
    <col min="7436" max="7437" width="3.7109375" style="1" customWidth="1"/>
    <col min="7438" max="7438" width="12.7109375" style="1" customWidth="1"/>
    <col min="7439" max="7439" width="4.7109375" style="1" customWidth="1"/>
    <col min="7440" max="7440" width="12.7109375" style="1" customWidth="1"/>
    <col min="7441" max="7441" width="4.7109375" style="1" customWidth="1"/>
    <col min="7442" max="7442" width="12.7109375" style="1" customWidth="1"/>
    <col min="7443" max="7443" width="4.7109375" style="1" customWidth="1"/>
    <col min="7444" max="7444" width="12.7109375" style="1" customWidth="1"/>
    <col min="7445" max="7445" width="4.7109375" style="1" customWidth="1"/>
    <col min="7446" max="7446" width="12.7109375" style="1" customWidth="1"/>
    <col min="7447" max="7682" width="9.140625" style="1"/>
    <col min="7683" max="7683" width="3.7109375" style="1" customWidth="1"/>
    <col min="7684" max="7684" width="4" style="1" customWidth="1"/>
    <col min="7685" max="7685" width="4.42578125" style="1" customWidth="1"/>
    <col min="7686" max="7686" width="2.7109375" style="1" customWidth="1"/>
    <col min="7687" max="7687" width="30.7109375" style="1" customWidth="1"/>
    <col min="7688" max="7688" width="4.7109375" style="1" customWidth="1"/>
    <col min="7689" max="7689" width="9.7109375" style="1" customWidth="1"/>
    <col min="7690" max="7690" width="4.7109375" style="1" customWidth="1"/>
    <col min="7691" max="7691" width="15.7109375" style="1" customWidth="1"/>
    <col min="7692" max="7693" width="3.7109375" style="1" customWidth="1"/>
    <col min="7694" max="7694" width="12.7109375" style="1" customWidth="1"/>
    <col min="7695" max="7695" width="4.7109375" style="1" customWidth="1"/>
    <col min="7696" max="7696" width="12.7109375" style="1" customWidth="1"/>
    <col min="7697" max="7697" width="4.7109375" style="1" customWidth="1"/>
    <col min="7698" max="7698" width="12.7109375" style="1" customWidth="1"/>
    <col min="7699" max="7699" width="4.7109375" style="1" customWidth="1"/>
    <col min="7700" max="7700" width="12.7109375" style="1" customWidth="1"/>
    <col min="7701" max="7701" width="4.7109375" style="1" customWidth="1"/>
    <col min="7702" max="7702" width="12.7109375" style="1" customWidth="1"/>
    <col min="7703" max="7938" width="9.140625" style="1"/>
    <col min="7939" max="7939" width="3.7109375" style="1" customWidth="1"/>
    <col min="7940" max="7940" width="4" style="1" customWidth="1"/>
    <col min="7941" max="7941" width="4.42578125" style="1" customWidth="1"/>
    <col min="7942" max="7942" width="2.7109375" style="1" customWidth="1"/>
    <col min="7943" max="7943" width="30.7109375" style="1" customWidth="1"/>
    <col min="7944" max="7944" width="4.7109375" style="1" customWidth="1"/>
    <col min="7945" max="7945" width="9.7109375" style="1" customWidth="1"/>
    <col min="7946" max="7946" width="4.7109375" style="1" customWidth="1"/>
    <col min="7947" max="7947" width="15.7109375" style="1" customWidth="1"/>
    <col min="7948" max="7949" width="3.7109375" style="1" customWidth="1"/>
    <col min="7950" max="7950" width="12.7109375" style="1" customWidth="1"/>
    <col min="7951" max="7951" width="4.7109375" style="1" customWidth="1"/>
    <col min="7952" max="7952" width="12.7109375" style="1" customWidth="1"/>
    <col min="7953" max="7953" width="4.7109375" style="1" customWidth="1"/>
    <col min="7954" max="7954" width="12.7109375" style="1" customWidth="1"/>
    <col min="7955" max="7955" width="4.7109375" style="1" customWidth="1"/>
    <col min="7956" max="7956" width="12.7109375" style="1" customWidth="1"/>
    <col min="7957" max="7957" width="4.7109375" style="1" customWidth="1"/>
    <col min="7958" max="7958" width="12.7109375" style="1" customWidth="1"/>
    <col min="7959" max="8194" width="9.140625" style="1"/>
    <col min="8195" max="8195" width="3.7109375" style="1" customWidth="1"/>
    <col min="8196" max="8196" width="4" style="1" customWidth="1"/>
    <col min="8197" max="8197" width="4.42578125" style="1" customWidth="1"/>
    <col min="8198" max="8198" width="2.7109375" style="1" customWidth="1"/>
    <col min="8199" max="8199" width="30.7109375" style="1" customWidth="1"/>
    <col min="8200" max="8200" width="4.7109375" style="1" customWidth="1"/>
    <col min="8201" max="8201" width="9.7109375" style="1" customWidth="1"/>
    <col min="8202" max="8202" width="4.7109375" style="1" customWidth="1"/>
    <col min="8203" max="8203" width="15.7109375" style="1" customWidth="1"/>
    <col min="8204" max="8205" width="3.7109375" style="1" customWidth="1"/>
    <col min="8206" max="8206" width="12.7109375" style="1" customWidth="1"/>
    <col min="8207" max="8207" width="4.7109375" style="1" customWidth="1"/>
    <col min="8208" max="8208" width="12.7109375" style="1" customWidth="1"/>
    <col min="8209" max="8209" width="4.7109375" style="1" customWidth="1"/>
    <col min="8210" max="8210" width="12.7109375" style="1" customWidth="1"/>
    <col min="8211" max="8211" width="4.7109375" style="1" customWidth="1"/>
    <col min="8212" max="8212" width="12.7109375" style="1" customWidth="1"/>
    <col min="8213" max="8213" width="4.7109375" style="1" customWidth="1"/>
    <col min="8214" max="8214" width="12.7109375" style="1" customWidth="1"/>
    <col min="8215" max="8450" width="9.140625" style="1"/>
    <col min="8451" max="8451" width="3.7109375" style="1" customWidth="1"/>
    <col min="8452" max="8452" width="4" style="1" customWidth="1"/>
    <col min="8453" max="8453" width="4.42578125" style="1" customWidth="1"/>
    <col min="8454" max="8454" width="2.7109375" style="1" customWidth="1"/>
    <col min="8455" max="8455" width="30.7109375" style="1" customWidth="1"/>
    <col min="8456" max="8456" width="4.7109375" style="1" customWidth="1"/>
    <col min="8457" max="8457" width="9.7109375" style="1" customWidth="1"/>
    <col min="8458" max="8458" width="4.7109375" style="1" customWidth="1"/>
    <col min="8459" max="8459" width="15.7109375" style="1" customWidth="1"/>
    <col min="8460" max="8461" width="3.7109375" style="1" customWidth="1"/>
    <col min="8462" max="8462" width="12.7109375" style="1" customWidth="1"/>
    <col min="8463" max="8463" width="4.7109375" style="1" customWidth="1"/>
    <col min="8464" max="8464" width="12.7109375" style="1" customWidth="1"/>
    <col min="8465" max="8465" width="4.7109375" style="1" customWidth="1"/>
    <col min="8466" max="8466" width="12.7109375" style="1" customWidth="1"/>
    <col min="8467" max="8467" width="4.7109375" style="1" customWidth="1"/>
    <col min="8468" max="8468" width="12.7109375" style="1" customWidth="1"/>
    <col min="8469" max="8469" width="4.7109375" style="1" customWidth="1"/>
    <col min="8470" max="8470" width="12.7109375" style="1" customWidth="1"/>
    <col min="8471" max="8706" width="9.140625" style="1"/>
    <col min="8707" max="8707" width="3.7109375" style="1" customWidth="1"/>
    <col min="8708" max="8708" width="4" style="1" customWidth="1"/>
    <col min="8709" max="8709" width="4.42578125" style="1" customWidth="1"/>
    <col min="8710" max="8710" width="2.7109375" style="1" customWidth="1"/>
    <col min="8711" max="8711" width="30.7109375" style="1" customWidth="1"/>
    <col min="8712" max="8712" width="4.7109375" style="1" customWidth="1"/>
    <col min="8713" max="8713" width="9.7109375" style="1" customWidth="1"/>
    <col min="8714" max="8714" width="4.7109375" style="1" customWidth="1"/>
    <col min="8715" max="8715" width="15.7109375" style="1" customWidth="1"/>
    <col min="8716" max="8717" width="3.7109375" style="1" customWidth="1"/>
    <col min="8718" max="8718" width="12.7109375" style="1" customWidth="1"/>
    <col min="8719" max="8719" width="4.7109375" style="1" customWidth="1"/>
    <col min="8720" max="8720" width="12.7109375" style="1" customWidth="1"/>
    <col min="8721" max="8721" width="4.7109375" style="1" customWidth="1"/>
    <col min="8722" max="8722" width="12.7109375" style="1" customWidth="1"/>
    <col min="8723" max="8723" width="4.7109375" style="1" customWidth="1"/>
    <col min="8724" max="8724" width="12.7109375" style="1" customWidth="1"/>
    <col min="8725" max="8725" width="4.7109375" style="1" customWidth="1"/>
    <col min="8726" max="8726" width="12.7109375" style="1" customWidth="1"/>
    <col min="8727" max="8962" width="9.140625" style="1"/>
    <col min="8963" max="8963" width="3.7109375" style="1" customWidth="1"/>
    <col min="8964" max="8964" width="4" style="1" customWidth="1"/>
    <col min="8965" max="8965" width="4.42578125" style="1" customWidth="1"/>
    <col min="8966" max="8966" width="2.7109375" style="1" customWidth="1"/>
    <col min="8967" max="8967" width="30.7109375" style="1" customWidth="1"/>
    <col min="8968" max="8968" width="4.7109375" style="1" customWidth="1"/>
    <col min="8969" max="8969" width="9.7109375" style="1" customWidth="1"/>
    <col min="8970" max="8970" width="4.7109375" style="1" customWidth="1"/>
    <col min="8971" max="8971" width="15.7109375" style="1" customWidth="1"/>
    <col min="8972" max="8973" width="3.7109375" style="1" customWidth="1"/>
    <col min="8974" max="8974" width="12.7109375" style="1" customWidth="1"/>
    <col min="8975" max="8975" width="4.7109375" style="1" customWidth="1"/>
    <col min="8976" max="8976" width="12.7109375" style="1" customWidth="1"/>
    <col min="8977" max="8977" width="4.7109375" style="1" customWidth="1"/>
    <col min="8978" max="8978" width="12.7109375" style="1" customWidth="1"/>
    <col min="8979" max="8979" width="4.7109375" style="1" customWidth="1"/>
    <col min="8980" max="8980" width="12.7109375" style="1" customWidth="1"/>
    <col min="8981" max="8981" width="4.7109375" style="1" customWidth="1"/>
    <col min="8982" max="8982" width="12.7109375" style="1" customWidth="1"/>
    <col min="8983" max="9218" width="9.140625" style="1"/>
    <col min="9219" max="9219" width="3.7109375" style="1" customWidth="1"/>
    <col min="9220" max="9220" width="4" style="1" customWidth="1"/>
    <col min="9221" max="9221" width="4.42578125" style="1" customWidth="1"/>
    <col min="9222" max="9222" width="2.7109375" style="1" customWidth="1"/>
    <col min="9223" max="9223" width="30.7109375" style="1" customWidth="1"/>
    <col min="9224" max="9224" width="4.7109375" style="1" customWidth="1"/>
    <col min="9225" max="9225" width="9.7109375" style="1" customWidth="1"/>
    <col min="9226" max="9226" width="4.7109375" style="1" customWidth="1"/>
    <col min="9227" max="9227" width="15.7109375" style="1" customWidth="1"/>
    <col min="9228" max="9229" width="3.7109375" style="1" customWidth="1"/>
    <col min="9230" max="9230" width="12.7109375" style="1" customWidth="1"/>
    <col min="9231" max="9231" width="4.7109375" style="1" customWidth="1"/>
    <col min="9232" max="9232" width="12.7109375" style="1" customWidth="1"/>
    <col min="9233" max="9233" width="4.7109375" style="1" customWidth="1"/>
    <col min="9234" max="9234" width="12.7109375" style="1" customWidth="1"/>
    <col min="9235" max="9235" width="4.7109375" style="1" customWidth="1"/>
    <col min="9236" max="9236" width="12.7109375" style="1" customWidth="1"/>
    <col min="9237" max="9237" width="4.7109375" style="1" customWidth="1"/>
    <col min="9238" max="9238" width="12.7109375" style="1" customWidth="1"/>
    <col min="9239" max="9474" width="9.140625" style="1"/>
    <col min="9475" max="9475" width="3.7109375" style="1" customWidth="1"/>
    <col min="9476" max="9476" width="4" style="1" customWidth="1"/>
    <col min="9477" max="9477" width="4.42578125" style="1" customWidth="1"/>
    <col min="9478" max="9478" width="2.7109375" style="1" customWidth="1"/>
    <col min="9479" max="9479" width="30.7109375" style="1" customWidth="1"/>
    <col min="9480" max="9480" width="4.7109375" style="1" customWidth="1"/>
    <col min="9481" max="9481" width="9.7109375" style="1" customWidth="1"/>
    <col min="9482" max="9482" width="4.7109375" style="1" customWidth="1"/>
    <col min="9483" max="9483" width="15.7109375" style="1" customWidth="1"/>
    <col min="9484" max="9485" width="3.7109375" style="1" customWidth="1"/>
    <col min="9486" max="9486" width="12.7109375" style="1" customWidth="1"/>
    <col min="9487" max="9487" width="4.7109375" style="1" customWidth="1"/>
    <col min="9488" max="9488" width="12.7109375" style="1" customWidth="1"/>
    <col min="9489" max="9489" width="4.7109375" style="1" customWidth="1"/>
    <col min="9490" max="9490" width="12.7109375" style="1" customWidth="1"/>
    <col min="9491" max="9491" width="4.7109375" style="1" customWidth="1"/>
    <col min="9492" max="9492" width="12.7109375" style="1" customWidth="1"/>
    <col min="9493" max="9493" width="4.7109375" style="1" customWidth="1"/>
    <col min="9494" max="9494" width="12.7109375" style="1" customWidth="1"/>
    <col min="9495" max="9730" width="9.140625" style="1"/>
    <col min="9731" max="9731" width="3.7109375" style="1" customWidth="1"/>
    <col min="9732" max="9732" width="4" style="1" customWidth="1"/>
    <col min="9733" max="9733" width="4.42578125" style="1" customWidth="1"/>
    <col min="9734" max="9734" width="2.7109375" style="1" customWidth="1"/>
    <col min="9735" max="9735" width="30.7109375" style="1" customWidth="1"/>
    <col min="9736" max="9736" width="4.7109375" style="1" customWidth="1"/>
    <col min="9737" max="9737" width="9.7109375" style="1" customWidth="1"/>
    <col min="9738" max="9738" width="4.7109375" style="1" customWidth="1"/>
    <col min="9739" max="9739" width="15.7109375" style="1" customWidth="1"/>
    <col min="9740" max="9741" width="3.7109375" style="1" customWidth="1"/>
    <col min="9742" max="9742" width="12.7109375" style="1" customWidth="1"/>
    <col min="9743" max="9743" width="4.7109375" style="1" customWidth="1"/>
    <col min="9744" max="9744" width="12.7109375" style="1" customWidth="1"/>
    <col min="9745" max="9745" width="4.7109375" style="1" customWidth="1"/>
    <col min="9746" max="9746" width="12.7109375" style="1" customWidth="1"/>
    <col min="9747" max="9747" width="4.7109375" style="1" customWidth="1"/>
    <col min="9748" max="9748" width="12.7109375" style="1" customWidth="1"/>
    <col min="9749" max="9749" width="4.7109375" style="1" customWidth="1"/>
    <col min="9750" max="9750" width="12.7109375" style="1" customWidth="1"/>
    <col min="9751" max="9986" width="9.140625" style="1"/>
    <col min="9987" max="9987" width="3.7109375" style="1" customWidth="1"/>
    <col min="9988" max="9988" width="4" style="1" customWidth="1"/>
    <col min="9989" max="9989" width="4.42578125" style="1" customWidth="1"/>
    <col min="9990" max="9990" width="2.7109375" style="1" customWidth="1"/>
    <col min="9991" max="9991" width="30.7109375" style="1" customWidth="1"/>
    <col min="9992" max="9992" width="4.7109375" style="1" customWidth="1"/>
    <col min="9993" max="9993" width="9.7109375" style="1" customWidth="1"/>
    <col min="9994" max="9994" width="4.7109375" style="1" customWidth="1"/>
    <col min="9995" max="9995" width="15.7109375" style="1" customWidth="1"/>
    <col min="9996" max="9997" width="3.7109375" style="1" customWidth="1"/>
    <col min="9998" max="9998" width="12.7109375" style="1" customWidth="1"/>
    <col min="9999" max="9999" width="4.7109375" style="1" customWidth="1"/>
    <col min="10000" max="10000" width="12.7109375" style="1" customWidth="1"/>
    <col min="10001" max="10001" width="4.7109375" style="1" customWidth="1"/>
    <col min="10002" max="10002" width="12.7109375" style="1" customWidth="1"/>
    <col min="10003" max="10003" width="4.7109375" style="1" customWidth="1"/>
    <col min="10004" max="10004" width="12.7109375" style="1" customWidth="1"/>
    <col min="10005" max="10005" width="4.7109375" style="1" customWidth="1"/>
    <col min="10006" max="10006" width="12.7109375" style="1" customWidth="1"/>
    <col min="10007" max="10242" width="9.140625" style="1"/>
    <col min="10243" max="10243" width="3.7109375" style="1" customWidth="1"/>
    <col min="10244" max="10244" width="4" style="1" customWidth="1"/>
    <col min="10245" max="10245" width="4.42578125" style="1" customWidth="1"/>
    <col min="10246" max="10246" width="2.7109375" style="1" customWidth="1"/>
    <col min="10247" max="10247" width="30.7109375" style="1" customWidth="1"/>
    <col min="10248" max="10248" width="4.7109375" style="1" customWidth="1"/>
    <col min="10249" max="10249" width="9.7109375" style="1" customWidth="1"/>
    <col min="10250" max="10250" width="4.7109375" style="1" customWidth="1"/>
    <col min="10251" max="10251" width="15.7109375" style="1" customWidth="1"/>
    <col min="10252" max="10253" width="3.7109375" style="1" customWidth="1"/>
    <col min="10254" max="10254" width="12.7109375" style="1" customWidth="1"/>
    <col min="10255" max="10255" width="4.7109375" style="1" customWidth="1"/>
    <col min="10256" max="10256" width="12.7109375" style="1" customWidth="1"/>
    <col min="10257" max="10257" width="4.7109375" style="1" customWidth="1"/>
    <col min="10258" max="10258" width="12.7109375" style="1" customWidth="1"/>
    <col min="10259" max="10259" width="4.7109375" style="1" customWidth="1"/>
    <col min="10260" max="10260" width="12.7109375" style="1" customWidth="1"/>
    <col min="10261" max="10261" width="4.7109375" style="1" customWidth="1"/>
    <col min="10262" max="10262" width="12.7109375" style="1" customWidth="1"/>
    <col min="10263" max="10498" width="9.140625" style="1"/>
    <col min="10499" max="10499" width="3.7109375" style="1" customWidth="1"/>
    <col min="10500" max="10500" width="4" style="1" customWidth="1"/>
    <col min="10501" max="10501" width="4.42578125" style="1" customWidth="1"/>
    <col min="10502" max="10502" width="2.7109375" style="1" customWidth="1"/>
    <col min="10503" max="10503" width="30.7109375" style="1" customWidth="1"/>
    <col min="10504" max="10504" width="4.7109375" style="1" customWidth="1"/>
    <col min="10505" max="10505" width="9.7109375" style="1" customWidth="1"/>
    <col min="10506" max="10506" width="4.7109375" style="1" customWidth="1"/>
    <col min="10507" max="10507" width="15.7109375" style="1" customWidth="1"/>
    <col min="10508" max="10509" width="3.7109375" style="1" customWidth="1"/>
    <col min="10510" max="10510" width="12.7109375" style="1" customWidth="1"/>
    <col min="10511" max="10511" width="4.7109375" style="1" customWidth="1"/>
    <col min="10512" max="10512" width="12.7109375" style="1" customWidth="1"/>
    <col min="10513" max="10513" width="4.7109375" style="1" customWidth="1"/>
    <col min="10514" max="10514" width="12.7109375" style="1" customWidth="1"/>
    <col min="10515" max="10515" width="4.7109375" style="1" customWidth="1"/>
    <col min="10516" max="10516" width="12.7109375" style="1" customWidth="1"/>
    <col min="10517" max="10517" width="4.7109375" style="1" customWidth="1"/>
    <col min="10518" max="10518" width="12.7109375" style="1" customWidth="1"/>
    <col min="10519" max="10754" width="9.140625" style="1"/>
    <col min="10755" max="10755" width="3.7109375" style="1" customWidth="1"/>
    <col min="10756" max="10756" width="4" style="1" customWidth="1"/>
    <col min="10757" max="10757" width="4.42578125" style="1" customWidth="1"/>
    <col min="10758" max="10758" width="2.7109375" style="1" customWidth="1"/>
    <col min="10759" max="10759" width="30.7109375" style="1" customWidth="1"/>
    <col min="10760" max="10760" width="4.7109375" style="1" customWidth="1"/>
    <col min="10761" max="10761" width="9.7109375" style="1" customWidth="1"/>
    <col min="10762" max="10762" width="4.7109375" style="1" customWidth="1"/>
    <col min="10763" max="10763" width="15.7109375" style="1" customWidth="1"/>
    <col min="10764" max="10765" width="3.7109375" style="1" customWidth="1"/>
    <col min="10766" max="10766" width="12.7109375" style="1" customWidth="1"/>
    <col min="10767" max="10767" width="4.7109375" style="1" customWidth="1"/>
    <col min="10768" max="10768" width="12.7109375" style="1" customWidth="1"/>
    <col min="10769" max="10769" width="4.7109375" style="1" customWidth="1"/>
    <col min="10770" max="10770" width="12.7109375" style="1" customWidth="1"/>
    <col min="10771" max="10771" width="4.7109375" style="1" customWidth="1"/>
    <col min="10772" max="10772" width="12.7109375" style="1" customWidth="1"/>
    <col min="10773" max="10773" width="4.7109375" style="1" customWidth="1"/>
    <col min="10774" max="10774" width="12.7109375" style="1" customWidth="1"/>
    <col min="10775" max="11010" width="9.140625" style="1"/>
    <col min="11011" max="11011" width="3.7109375" style="1" customWidth="1"/>
    <col min="11012" max="11012" width="4" style="1" customWidth="1"/>
    <col min="11013" max="11013" width="4.42578125" style="1" customWidth="1"/>
    <col min="11014" max="11014" width="2.7109375" style="1" customWidth="1"/>
    <col min="11015" max="11015" width="30.7109375" style="1" customWidth="1"/>
    <col min="11016" max="11016" width="4.7109375" style="1" customWidth="1"/>
    <col min="11017" max="11017" width="9.7109375" style="1" customWidth="1"/>
    <col min="11018" max="11018" width="4.7109375" style="1" customWidth="1"/>
    <col min="11019" max="11019" width="15.7109375" style="1" customWidth="1"/>
    <col min="11020" max="11021" width="3.7109375" style="1" customWidth="1"/>
    <col min="11022" max="11022" width="12.7109375" style="1" customWidth="1"/>
    <col min="11023" max="11023" width="4.7109375" style="1" customWidth="1"/>
    <col min="11024" max="11024" width="12.7109375" style="1" customWidth="1"/>
    <col min="11025" max="11025" width="4.7109375" style="1" customWidth="1"/>
    <col min="11026" max="11026" width="12.7109375" style="1" customWidth="1"/>
    <col min="11027" max="11027" width="4.7109375" style="1" customWidth="1"/>
    <col min="11028" max="11028" width="12.7109375" style="1" customWidth="1"/>
    <col min="11029" max="11029" width="4.7109375" style="1" customWidth="1"/>
    <col min="11030" max="11030" width="12.7109375" style="1" customWidth="1"/>
    <col min="11031" max="11266" width="9.140625" style="1"/>
    <col min="11267" max="11267" width="3.7109375" style="1" customWidth="1"/>
    <col min="11268" max="11268" width="4" style="1" customWidth="1"/>
    <col min="11269" max="11269" width="4.42578125" style="1" customWidth="1"/>
    <col min="11270" max="11270" width="2.7109375" style="1" customWidth="1"/>
    <col min="11271" max="11271" width="30.7109375" style="1" customWidth="1"/>
    <col min="11272" max="11272" width="4.7109375" style="1" customWidth="1"/>
    <col min="11273" max="11273" width="9.7109375" style="1" customWidth="1"/>
    <col min="11274" max="11274" width="4.7109375" style="1" customWidth="1"/>
    <col min="11275" max="11275" width="15.7109375" style="1" customWidth="1"/>
    <col min="11276" max="11277" width="3.7109375" style="1" customWidth="1"/>
    <col min="11278" max="11278" width="12.7109375" style="1" customWidth="1"/>
    <col min="11279" max="11279" width="4.7109375" style="1" customWidth="1"/>
    <col min="11280" max="11280" width="12.7109375" style="1" customWidth="1"/>
    <col min="11281" max="11281" width="4.7109375" style="1" customWidth="1"/>
    <col min="11282" max="11282" width="12.7109375" style="1" customWidth="1"/>
    <col min="11283" max="11283" width="4.7109375" style="1" customWidth="1"/>
    <col min="11284" max="11284" width="12.7109375" style="1" customWidth="1"/>
    <col min="11285" max="11285" width="4.7109375" style="1" customWidth="1"/>
    <col min="11286" max="11286" width="12.7109375" style="1" customWidth="1"/>
    <col min="11287" max="11522" width="9.140625" style="1"/>
    <col min="11523" max="11523" width="3.7109375" style="1" customWidth="1"/>
    <col min="11524" max="11524" width="4" style="1" customWidth="1"/>
    <col min="11525" max="11525" width="4.42578125" style="1" customWidth="1"/>
    <col min="11526" max="11526" width="2.7109375" style="1" customWidth="1"/>
    <col min="11527" max="11527" width="30.7109375" style="1" customWidth="1"/>
    <col min="11528" max="11528" width="4.7109375" style="1" customWidth="1"/>
    <col min="11529" max="11529" width="9.7109375" style="1" customWidth="1"/>
    <col min="11530" max="11530" width="4.7109375" style="1" customWidth="1"/>
    <col min="11531" max="11531" width="15.7109375" style="1" customWidth="1"/>
    <col min="11532" max="11533" width="3.7109375" style="1" customWidth="1"/>
    <col min="11534" max="11534" width="12.7109375" style="1" customWidth="1"/>
    <col min="11535" max="11535" width="4.7109375" style="1" customWidth="1"/>
    <col min="11536" max="11536" width="12.7109375" style="1" customWidth="1"/>
    <col min="11537" max="11537" width="4.7109375" style="1" customWidth="1"/>
    <col min="11538" max="11538" width="12.7109375" style="1" customWidth="1"/>
    <col min="11539" max="11539" width="4.7109375" style="1" customWidth="1"/>
    <col min="11540" max="11540" width="12.7109375" style="1" customWidth="1"/>
    <col min="11541" max="11541" width="4.7109375" style="1" customWidth="1"/>
    <col min="11542" max="11542" width="12.7109375" style="1" customWidth="1"/>
    <col min="11543" max="11778" width="9.140625" style="1"/>
    <col min="11779" max="11779" width="3.7109375" style="1" customWidth="1"/>
    <col min="11780" max="11780" width="4" style="1" customWidth="1"/>
    <col min="11781" max="11781" width="4.42578125" style="1" customWidth="1"/>
    <col min="11782" max="11782" width="2.7109375" style="1" customWidth="1"/>
    <col min="11783" max="11783" width="30.7109375" style="1" customWidth="1"/>
    <col min="11784" max="11784" width="4.7109375" style="1" customWidth="1"/>
    <col min="11785" max="11785" width="9.7109375" style="1" customWidth="1"/>
    <col min="11786" max="11786" width="4.7109375" style="1" customWidth="1"/>
    <col min="11787" max="11787" width="15.7109375" style="1" customWidth="1"/>
    <col min="11788" max="11789" width="3.7109375" style="1" customWidth="1"/>
    <col min="11790" max="11790" width="12.7109375" style="1" customWidth="1"/>
    <col min="11791" max="11791" width="4.7109375" style="1" customWidth="1"/>
    <col min="11792" max="11792" width="12.7109375" style="1" customWidth="1"/>
    <col min="11793" max="11793" width="4.7109375" style="1" customWidth="1"/>
    <col min="11794" max="11794" width="12.7109375" style="1" customWidth="1"/>
    <col min="11795" max="11795" width="4.7109375" style="1" customWidth="1"/>
    <col min="11796" max="11796" width="12.7109375" style="1" customWidth="1"/>
    <col min="11797" max="11797" width="4.7109375" style="1" customWidth="1"/>
    <col min="11798" max="11798" width="12.7109375" style="1" customWidth="1"/>
    <col min="11799" max="12034" width="9.140625" style="1"/>
    <col min="12035" max="12035" width="3.7109375" style="1" customWidth="1"/>
    <col min="12036" max="12036" width="4" style="1" customWidth="1"/>
    <col min="12037" max="12037" width="4.42578125" style="1" customWidth="1"/>
    <col min="12038" max="12038" width="2.7109375" style="1" customWidth="1"/>
    <col min="12039" max="12039" width="30.7109375" style="1" customWidth="1"/>
    <col min="12040" max="12040" width="4.7109375" style="1" customWidth="1"/>
    <col min="12041" max="12041" width="9.7109375" style="1" customWidth="1"/>
    <col min="12042" max="12042" width="4.7109375" style="1" customWidth="1"/>
    <col min="12043" max="12043" width="15.7109375" style="1" customWidth="1"/>
    <col min="12044" max="12045" width="3.7109375" style="1" customWidth="1"/>
    <col min="12046" max="12046" width="12.7109375" style="1" customWidth="1"/>
    <col min="12047" max="12047" width="4.7109375" style="1" customWidth="1"/>
    <col min="12048" max="12048" width="12.7109375" style="1" customWidth="1"/>
    <col min="12049" max="12049" width="4.7109375" style="1" customWidth="1"/>
    <col min="12050" max="12050" width="12.7109375" style="1" customWidth="1"/>
    <col min="12051" max="12051" width="4.7109375" style="1" customWidth="1"/>
    <col min="12052" max="12052" width="12.7109375" style="1" customWidth="1"/>
    <col min="12053" max="12053" width="4.7109375" style="1" customWidth="1"/>
    <col min="12054" max="12054" width="12.7109375" style="1" customWidth="1"/>
    <col min="12055" max="12290" width="9.140625" style="1"/>
    <col min="12291" max="12291" width="3.7109375" style="1" customWidth="1"/>
    <col min="12292" max="12292" width="4" style="1" customWidth="1"/>
    <col min="12293" max="12293" width="4.42578125" style="1" customWidth="1"/>
    <col min="12294" max="12294" width="2.7109375" style="1" customWidth="1"/>
    <col min="12295" max="12295" width="30.7109375" style="1" customWidth="1"/>
    <col min="12296" max="12296" width="4.7109375" style="1" customWidth="1"/>
    <col min="12297" max="12297" width="9.7109375" style="1" customWidth="1"/>
    <col min="12298" max="12298" width="4.7109375" style="1" customWidth="1"/>
    <col min="12299" max="12299" width="15.7109375" style="1" customWidth="1"/>
    <col min="12300" max="12301" width="3.7109375" style="1" customWidth="1"/>
    <col min="12302" max="12302" width="12.7109375" style="1" customWidth="1"/>
    <col min="12303" max="12303" width="4.7109375" style="1" customWidth="1"/>
    <col min="12304" max="12304" width="12.7109375" style="1" customWidth="1"/>
    <col min="12305" max="12305" width="4.7109375" style="1" customWidth="1"/>
    <col min="12306" max="12306" width="12.7109375" style="1" customWidth="1"/>
    <col min="12307" max="12307" width="4.7109375" style="1" customWidth="1"/>
    <col min="12308" max="12308" width="12.7109375" style="1" customWidth="1"/>
    <col min="12309" max="12309" width="4.7109375" style="1" customWidth="1"/>
    <col min="12310" max="12310" width="12.7109375" style="1" customWidth="1"/>
    <col min="12311" max="12546" width="9.140625" style="1"/>
    <col min="12547" max="12547" width="3.7109375" style="1" customWidth="1"/>
    <col min="12548" max="12548" width="4" style="1" customWidth="1"/>
    <col min="12549" max="12549" width="4.42578125" style="1" customWidth="1"/>
    <col min="12550" max="12550" width="2.7109375" style="1" customWidth="1"/>
    <col min="12551" max="12551" width="30.7109375" style="1" customWidth="1"/>
    <col min="12552" max="12552" width="4.7109375" style="1" customWidth="1"/>
    <col min="12553" max="12553" width="9.7109375" style="1" customWidth="1"/>
    <col min="12554" max="12554" width="4.7109375" style="1" customWidth="1"/>
    <col min="12555" max="12555" width="15.7109375" style="1" customWidth="1"/>
    <col min="12556" max="12557" width="3.7109375" style="1" customWidth="1"/>
    <col min="12558" max="12558" width="12.7109375" style="1" customWidth="1"/>
    <col min="12559" max="12559" width="4.7109375" style="1" customWidth="1"/>
    <col min="12560" max="12560" width="12.7109375" style="1" customWidth="1"/>
    <col min="12561" max="12561" width="4.7109375" style="1" customWidth="1"/>
    <col min="12562" max="12562" width="12.7109375" style="1" customWidth="1"/>
    <col min="12563" max="12563" width="4.7109375" style="1" customWidth="1"/>
    <col min="12564" max="12564" width="12.7109375" style="1" customWidth="1"/>
    <col min="12565" max="12565" width="4.7109375" style="1" customWidth="1"/>
    <col min="12566" max="12566" width="12.7109375" style="1" customWidth="1"/>
    <col min="12567" max="12802" width="9.140625" style="1"/>
    <col min="12803" max="12803" width="3.7109375" style="1" customWidth="1"/>
    <col min="12804" max="12804" width="4" style="1" customWidth="1"/>
    <col min="12805" max="12805" width="4.42578125" style="1" customWidth="1"/>
    <col min="12806" max="12806" width="2.7109375" style="1" customWidth="1"/>
    <col min="12807" max="12807" width="30.7109375" style="1" customWidth="1"/>
    <col min="12808" max="12808" width="4.7109375" style="1" customWidth="1"/>
    <col min="12809" max="12809" width="9.7109375" style="1" customWidth="1"/>
    <col min="12810" max="12810" width="4.7109375" style="1" customWidth="1"/>
    <col min="12811" max="12811" width="15.7109375" style="1" customWidth="1"/>
    <col min="12812" max="12813" width="3.7109375" style="1" customWidth="1"/>
    <col min="12814" max="12814" width="12.7109375" style="1" customWidth="1"/>
    <col min="12815" max="12815" width="4.7109375" style="1" customWidth="1"/>
    <col min="12816" max="12816" width="12.7109375" style="1" customWidth="1"/>
    <col min="12817" max="12817" width="4.7109375" style="1" customWidth="1"/>
    <col min="12818" max="12818" width="12.7109375" style="1" customWidth="1"/>
    <col min="12819" max="12819" width="4.7109375" style="1" customWidth="1"/>
    <col min="12820" max="12820" width="12.7109375" style="1" customWidth="1"/>
    <col min="12821" max="12821" width="4.7109375" style="1" customWidth="1"/>
    <col min="12822" max="12822" width="12.7109375" style="1" customWidth="1"/>
    <col min="12823" max="13058" width="9.140625" style="1"/>
    <col min="13059" max="13059" width="3.7109375" style="1" customWidth="1"/>
    <col min="13060" max="13060" width="4" style="1" customWidth="1"/>
    <col min="13061" max="13061" width="4.42578125" style="1" customWidth="1"/>
    <col min="13062" max="13062" width="2.7109375" style="1" customWidth="1"/>
    <col min="13063" max="13063" width="30.7109375" style="1" customWidth="1"/>
    <col min="13064" max="13064" width="4.7109375" style="1" customWidth="1"/>
    <col min="13065" max="13065" width="9.7109375" style="1" customWidth="1"/>
    <col min="13066" max="13066" width="4.7109375" style="1" customWidth="1"/>
    <col min="13067" max="13067" width="15.7109375" style="1" customWidth="1"/>
    <col min="13068" max="13069" width="3.7109375" style="1" customWidth="1"/>
    <col min="13070" max="13070" width="12.7109375" style="1" customWidth="1"/>
    <col min="13071" max="13071" width="4.7109375" style="1" customWidth="1"/>
    <col min="13072" max="13072" width="12.7109375" style="1" customWidth="1"/>
    <col min="13073" max="13073" width="4.7109375" style="1" customWidth="1"/>
    <col min="13074" max="13074" width="12.7109375" style="1" customWidth="1"/>
    <col min="13075" max="13075" width="4.7109375" style="1" customWidth="1"/>
    <col min="13076" max="13076" width="12.7109375" style="1" customWidth="1"/>
    <col min="13077" max="13077" width="4.7109375" style="1" customWidth="1"/>
    <col min="13078" max="13078" width="12.7109375" style="1" customWidth="1"/>
    <col min="13079" max="13314" width="9.140625" style="1"/>
    <col min="13315" max="13315" width="3.7109375" style="1" customWidth="1"/>
    <col min="13316" max="13316" width="4" style="1" customWidth="1"/>
    <col min="13317" max="13317" width="4.42578125" style="1" customWidth="1"/>
    <col min="13318" max="13318" width="2.7109375" style="1" customWidth="1"/>
    <col min="13319" max="13319" width="30.7109375" style="1" customWidth="1"/>
    <col min="13320" max="13320" width="4.7109375" style="1" customWidth="1"/>
    <col min="13321" max="13321" width="9.7109375" style="1" customWidth="1"/>
    <col min="13322" max="13322" width="4.7109375" style="1" customWidth="1"/>
    <col min="13323" max="13323" width="15.7109375" style="1" customWidth="1"/>
    <col min="13324" max="13325" width="3.7109375" style="1" customWidth="1"/>
    <col min="13326" max="13326" width="12.7109375" style="1" customWidth="1"/>
    <col min="13327" max="13327" width="4.7109375" style="1" customWidth="1"/>
    <col min="13328" max="13328" width="12.7109375" style="1" customWidth="1"/>
    <col min="13329" max="13329" width="4.7109375" style="1" customWidth="1"/>
    <col min="13330" max="13330" width="12.7109375" style="1" customWidth="1"/>
    <col min="13331" max="13331" width="4.7109375" style="1" customWidth="1"/>
    <col min="13332" max="13332" width="12.7109375" style="1" customWidth="1"/>
    <col min="13333" max="13333" width="4.7109375" style="1" customWidth="1"/>
    <col min="13334" max="13334" width="12.7109375" style="1" customWidth="1"/>
    <col min="13335" max="13570" width="9.140625" style="1"/>
    <col min="13571" max="13571" width="3.7109375" style="1" customWidth="1"/>
    <col min="13572" max="13572" width="4" style="1" customWidth="1"/>
    <col min="13573" max="13573" width="4.42578125" style="1" customWidth="1"/>
    <col min="13574" max="13574" width="2.7109375" style="1" customWidth="1"/>
    <col min="13575" max="13575" width="30.7109375" style="1" customWidth="1"/>
    <col min="13576" max="13576" width="4.7109375" style="1" customWidth="1"/>
    <col min="13577" max="13577" width="9.7109375" style="1" customWidth="1"/>
    <col min="13578" max="13578" width="4.7109375" style="1" customWidth="1"/>
    <col min="13579" max="13579" width="15.7109375" style="1" customWidth="1"/>
    <col min="13580" max="13581" width="3.7109375" style="1" customWidth="1"/>
    <col min="13582" max="13582" width="12.7109375" style="1" customWidth="1"/>
    <col min="13583" max="13583" width="4.7109375" style="1" customWidth="1"/>
    <col min="13584" max="13584" width="12.7109375" style="1" customWidth="1"/>
    <col min="13585" max="13585" width="4.7109375" style="1" customWidth="1"/>
    <col min="13586" max="13586" width="12.7109375" style="1" customWidth="1"/>
    <col min="13587" max="13587" width="4.7109375" style="1" customWidth="1"/>
    <col min="13588" max="13588" width="12.7109375" style="1" customWidth="1"/>
    <col min="13589" max="13589" width="4.7109375" style="1" customWidth="1"/>
    <col min="13590" max="13590" width="12.7109375" style="1" customWidth="1"/>
    <col min="13591" max="13826" width="9.140625" style="1"/>
    <col min="13827" max="13827" width="3.7109375" style="1" customWidth="1"/>
    <col min="13828" max="13828" width="4" style="1" customWidth="1"/>
    <col min="13829" max="13829" width="4.42578125" style="1" customWidth="1"/>
    <col min="13830" max="13830" width="2.7109375" style="1" customWidth="1"/>
    <col min="13831" max="13831" width="30.7109375" style="1" customWidth="1"/>
    <col min="13832" max="13832" width="4.7109375" style="1" customWidth="1"/>
    <col min="13833" max="13833" width="9.7109375" style="1" customWidth="1"/>
    <col min="13834" max="13834" width="4.7109375" style="1" customWidth="1"/>
    <col min="13835" max="13835" width="15.7109375" style="1" customWidth="1"/>
    <col min="13836" max="13837" width="3.7109375" style="1" customWidth="1"/>
    <col min="13838" max="13838" width="12.7109375" style="1" customWidth="1"/>
    <col min="13839" max="13839" width="4.7109375" style="1" customWidth="1"/>
    <col min="13840" max="13840" width="12.7109375" style="1" customWidth="1"/>
    <col min="13841" max="13841" width="4.7109375" style="1" customWidth="1"/>
    <col min="13842" max="13842" width="12.7109375" style="1" customWidth="1"/>
    <col min="13843" max="13843" width="4.7109375" style="1" customWidth="1"/>
    <col min="13844" max="13844" width="12.7109375" style="1" customWidth="1"/>
    <col min="13845" max="13845" width="4.7109375" style="1" customWidth="1"/>
    <col min="13846" max="13846" width="12.7109375" style="1" customWidth="1"/>
    <col min="13847" max="14082" width="9.140625" style="1"/>
    <col min="14083" max="14083" width="3.7109375" style="1" customWidth="1"/>
    <col min="14084" max="14084" width="4" style="1" customWidth="1"/>
    <col min="14085" max="14085" width="4.42578125" style="1" customWidth="1"/>
    <col min="14086" max="14086" width="2.7109375" style="1" customWidth="1"/>
    <col min="14087" max="14087" width="30.7109375" style="1" customWidth="1"/>
    <col min="14088" max="14088" width="4.7109375" style="1" customWidth="1"/>
    <col min="14089" max="14089" width="9.7109375" style="1" customWidth="1"/>
    <col min="14090" max="14090" width="4.7109375" style="1" customWidth="1"/>
    <col min="14091" max="14091" width="15.7109375" style="1" customWidth="1"/>
    <col min="14092" max="14093" width="3.7109375" style="1" customWidth="1"/>
    <col min="14094" max="14094" width="12.7109375" style="1" customWidth="1"/>
    <col min="14095" max="14095" width="4.7109375" style="1" customWidth="1"/>
    <col min="14096" max="14096" width="12.7109375" style="1" customWidth="1"/>
    <col min="14097" max="14097" width="4.7109375" style="1" customWidth="1"/>
    <col min="14098" max="14098" width="12.7109375" style="1" customWidth="1"/>
    <col min="14099" max="14099" width="4.7109375" style="1" customWidth="1"/>
    <col min="14100" max="14100" width="12.7109375" style="1" customWidth="1"/>
    <col min="14101" max="14101" width="4.7109375" style="1" customWidth="1"/>
    <col min="14102" max="14102" width="12.7109375" style="1" customWidth="1"/>
    <col min="14103" max="14338" width="9.140625" style="1"/>
    <col min="14339" max="14339" width="3.7109375" style="1" customWidth="1"/>
    <col min="14340" max="14340" width="4" style="1" customWidth="1"/>
    <col min="14341" max="14341" width="4.42578125" style="1" customWidth="1"/>
    <col min="14342" max="14342" width="2.7109375" style="1" customWidth="1"/>
    <col min="14343" max="14343" width="30.7109375" style="1" customWidth="1"/>
    <col min="14344" max="14344" width="4.7109375" style="1" customWidth="1"/>
    <col min="14345" max="14345" width="9.7109375" style="1" customWidth="1"/>
    <col min="14346" max="14346" width="4.7109375" style="1" customWidth="1"/>
    <col min="14347" max="14347" width="15.7109375" style="1" customWidth="1"/>
    <col min="14348" max="14349" width="3.7109375" style="1" customWidth="1"/>
    <col min="14350" max="14350" width="12.7109375" style="1" customWidth="1"/>
    <col min="14351" max="14351" width="4.7109375" style="1" customWidth="1"/>
    <col min="14352" max="14352" width="12.7109375" style="1" customWidth="1"/>
    <col min="14353" max="14353" width="4.7109375" style="1" customWidth="1"/>
    <col min="14354" max="14354" width="12.7109375" style="1" customWidth="1"/>
    <col min="14355" max="14355" width="4.7109375" style="1" customWidth="1"/>
    <col min="14356" max="14356" width="12.7109375" style="1" customWidth="1"/>
    <col min="14357" max="14357" width="4.7109375" style="1" customWidth="1"/>
    <col min="14358" max="14358" width="12.7109375" style="1" customWidth="1"/>
    <col min="14359" max="14594" width="9.140625" style="1"/>
    <col min="14595" max="14595" width="3.7109375" style="1" customWidth="1"/>
    <col min="14596" max="14596" width="4" style="1" customWidth="1"/>
    <col min="14597" max="14597" width="4.42578125" style="1" customWidth="1"/>
    <col min="14598" max="14598" width="2.7109375" style="1" customWidth="1"/>
    <col min="14599" max="14599" width="30.7109375" style="1" customWidth="1"/>
    <col min="14600" max="14600" width="4.7109375" style="1" customWidth="1"/>
    <col min="14601" max="14601" width="9.7109375" style="1" customWidth="1"/>
    <col min="14602" max="14602" width="4.7109375" style="1" customWidth="1"/>
    <col min="14603" max="14603" width="15.7109375" style="1" customWidth="1"/>
    <col min="14604" max="14605" width="3.7109375" style="1" customWidth="1"/>
    <col min="14606" max="14606" width="12.7109375" style="1" customWidth="1"/>
    <col min="14607" max="14607" width="4.7109375" style="1" customWidth="1"/>
    <col min="14608" max="14608" width="12.7109375" style="1" customWidth="1"/>
    <col min="14609" max="14609" width="4.7109375" style="1" customWidth="1"/>
    <col min="14610" max="14610" width="12.7109375" style="1" customWidth="1"/>
    <col min="14611" max="14611" width="4.7109375" style="1" customWidth="1"/>
    <col min="14612" max="14612" width="12.7109375" style="1" customWidth="1"/>
    <col min="14613" max="14613" width="4.7109375" style="1" customWidth="1"/>
    <col min="14614" max="14614" width="12.7109375" style="1" customWidth="1"/>
    <col min="14615" max="14850" width="9.140625" style="1"/>
    <col min="14851" max="14851" width="3.7109375" style="1" customWidth="1"/>
    <col min="14852" max="14852" width="4" style="1" customWidth="1"/>
    <col min="14853" max="14853" width="4.42578125" style="1" customWidth="1"/>
    <col min="14854" max="14854" width="2.7109375" style="1" customWidth="1"/>
    <col min="14855" max="14855" width="30.7109375" style="1" customWidth="1"/>
    <col min="14856" max="14856" width="4.7109375" style="1" customWidth="1"/>
    <col min="14857" max="14857" width="9.7109375" style="1" customWidth="1"/>
    <col min="14858" max="14858" width="4.7109375" style="1" customWidth="1"/>
    <col min="14859" max="14859" width="15.7109375" style="1" customWidth="1"/>
    <col min="14860" max="14861" width="3.7109375" style="1" customWidth="1"/>
    <col min="14862" max="14862" width="12.7109375" style="1" customWidth="1"/>
    <col min="14863" max="14863" width="4.7109375" style="1" customWidth="1"/>
    <col min="14864" max="14864" width="12.7109375" style="1" customWidth="1"/>
    <col min="14865" max="14865" width="4.7109375" style="1" customWidth="1"/>
    <col min="14866" max="14866" width="12.7109375" style="1" customWidth="1"/>
    <col min="14867" max="14867" width="4.7109375" style="1" customWidth="1"/>
    <col min="14868" max="14868" width="12.7109375" style="1" customWidth="1"/>
    <col min="14869" max="14869" width="4.7109375" style="1" customWidth="1"/>
    <col min="14870" max="14870" width="12.7109375" style="1" customWidth="1"/>
    <col min="14871" max="15106" width="9.140625" style="1"/>
    <col min="15107" max="15107" width="3.7109375" style="1" customWidth="1"/>
    <col min="15108" max="15108" width="4" style="1" customWidth="1"/>
    <col min="15109" max="15109" width="4.42578125" style="1" customWidth="1"/>
    <col min="15110" max="15110" width="2.7109375" style="1" customWidth="1"/>
    <col min="15111" max="15111" width="30.7109375" style="1" customWidth="1"/>
    <col min="15112" max="15112" width="4.7109375" style="1" customWidth="1"/>
    <col min="15113" max="15113" width="9.7109375" style="1" customWidth="1"/>
    <col min="15114" max="15114" width="4.7109375" style="1" customWidth="1"/>
    <col min="15115" max="15115" width="15.7109375" style="1" customWidth="1"/>
    <col min="15116" max="15117" width="3.7109375" style="1" customWidth="1"/>
    <col min="15118" max="15118" width="12.7109375" style="1" customWidth="1"/>
    <col min="15119" max="15119" width="4.7109375" style="1" customWidth="1"/>
    <col min="15120" max="15120" width="12.7109375" style="1" customWidth="1"/>
    <col min="15121" max="15121" width="4.7109375" style="1" customWidth="1"/>
    <col min="15122" max="15122" width="12.7109375" style="1" customWidth="1"/>
    <col min="15123" max="15123" width="4.7109375" style="1" customWidth="1"/>
    <col min="15124" max="15124" width="12.7109375" style="1" customWidth="1"/>
    <col min="15125" max="15125" width="4.7109375" style="1" customWidth="1"/>
    <col min="15126" max="15126" width="12.7109375" style="1" customWidth="1"/>
    <col min="15127" max="15362" width="9.140625" style="1"/>
    <col min="15363" max="15363" width="3.7109375" style="1" customWidth="1"/>
    <col min="15364" max="15364" width="4" style="1" customWidth="1"/>
    <col min="15365" max="15365" width="4.42578125" style="1" customWidth="1"/>
    <col min="15366" max="15366" width="2.7109375" style="1" customWidth="1"/>
    <col min="15367" max="15367" width="30.7109375" style="1" customWidth="1"/>
    <col min="15368" max="15368" width="4.7109375" style="1" customWidth="1"/>
    <col min="15369" max="15369" width="9.7109375" style="1" customWidth="1"/>
    <col min="15370" max="15370" width="4.7109375" style="1" customWidth="1"/>
    <col min="15371" max="15371" width="15.7109375" style="1" customWidth="1"/>
    <col min="15372" max="15373" width="3.7109375" style="1" customWidth="1"/>
    <col min="15374" max="15374" width="12.7109375" style="1" customWidth="1"/>
    <col min="15375" max="15375" width="4.7109375" style="1" customWidth="1"/>
    <col min="15376" max="15376" width="12.7109375" style="1" customWidth="1"/>
    <col min="15377" max="15377" width="4.7109375" style="1" customWidth="1"/>
    <col min="15378" max="15378" width="12.7109375" style="1" customWidth="1"/>
    <col min="15379" max="15379" width="4.7109375" style="1" customWidth="1"/>
    <col min="15380" max="15380" width="12.7109375" style="1" customWidth="1"/>
    <col min="15381" max="15381" width="4.7109375" style="1" customWidth="1"/>
    <col min="15382" max="15382" width="12.7109375" style="1" customWidth="1"/>
    <col min="15383" max="15618" width="9.140625" style="1"/>
    <col min="15619" max="15619" width="3.7109375" style="1" customWidth="1"/>
    <col min="15620" max="15620" width="4" style="1" customWidth="1"/>
    <col min="15621" max="15621" width="4.42578125" style="1" customWidth="1"/>
    <col min="15622" max="15622" width="2.7109375" style="1" customWidth="1"/>
    <col min="15623" max="15623" width="30.7109375" style="1" customWidth="1"/>
    <col min="15624" max="15624" width="4.7109375" style="1" customWidth="1"/>
    <col min="15625" max="15625" width="9.7109375" style="1" customWidth="1"/>
    <col min="15626" max="15626" width="4.7109375" style="1" customWidth="1"/>
    <col min="15627" max="15627" width="15.7109375" style="1" customWidth="1"/>
    <col min="15628" max="15629" width="3.7109375" style="1" customWidth="1"/>
    <col min="15630" max="15630" width="12.7109375" style="1" customWidth="1"/>
    <col min="15631" max="15631" width="4.7109375" style="1" customWidth="1"/>
    <col min="15632" max="15632" width="12.7109375" style="1" customWidth="1"/>
    <col min="15633" max="15633" width="4.7109375" style="1" customWidth="1"/>
    <col min="15634" max="15634" width="12.7109375" style="1" customWidth="1"/>
    <col min="15635" max="15635" width="4.7109375" style="1" customWidth="1"/>
    <col min="15636" max="15636" width="12.7109375" style="1" customWidth="1"/>
    <col min="15637" max="15637" width="4.7109375" style="1" customWidth="1"/>
    <col min="15638" max="15638" width="12.7109375" style="1" customWidth="1"/>
    <col min="15639" max="15874" width="9.140625" style="1"/>
    <col min="15875" max="15875" width="3.7109375" style="1" customWidth="1"/>
    <col min="15876" max="15876" width="4" style="1" customWidth="1"/>
    <col min="15877" max="15877" width="4.42578125" style="1" customWidth="1"/>
    <col min="15878" max="15878" width="2.7109375" style="1" customWidth="1"/>
    <col min="15879" max="15879" width="30.7109375" style="1" customWidth="1"/>
    <col min="15880" max="15880" width="4.7109375" style="1" customWidth="1"/>
    <col min="15881" max="15881" width="9.7109375" style="1" customWidth="1"/>
    <col min="15882" max="15882" width="4.7109375" style="1" customWidth="1"/>
    <col min="15883" max="15883" width="15.7109375" style="1" customWidth="1"/>
    <col min="15884" max="15885" width="3.7109375" style="1" customWidth="1"/>
    <col min="15886" max="15886" width="12.7109375" style="1" customWidth="1"/>
    <col min="15887" max="15887" width="4.7109375" style="1" customWidth="1"/>
    <col min="15888" max="15888" width="12.7109375" style="1" customWidth="1"/>
    <col min="15889" max="15889" width="4.7109375" style="1" customWidth="1"/>
    <col min="15890" max="15890" width="12.7109375" style="1" customWidth="1"/>
    <col min="15891" max="15891" width="4.7109375" style="1" customWidth="1"/>
    <col min="15892" max="15892" width="12.7109375" style="1" customWidth="1"/>
    <col min="15893" max="15893" width="4.7109375" style="1" customWidth="1"/>
    <col min="15894" max="15894" width="12.7109375" style="1" customWidth="1"/>
    <col min="15895" max="16130" width="9.140625" style="1"/>
    <col min="16131" max="16131" width="3.7109375" style="1" customWidth="1"/>
    <col min="16132" max="16132" width="4" style="1" customWidth="1"/>
    <col min="16133" max="16133" width="4.42578125" style="1" customWidth="1"/>
    <col min="16134" max="16134" width="2.7109375" style="1" customWidth="1"/>
    <col min="16135" max="16135" width="30.7109375" style="1" customWidth="1"/>
    <col min="16136" max="16136" width="4.7109375" style="1" customWidth="1"/>
    <col min="16137" max="16137" width="9.7109375" style="1" customWidth="1"/>
    <col min="16138" max="16138" width="4.7109375" style="1" customWidth="1"/>
    <col min="16139" max="16139" width="15.7109375" style="1" customWidth="1"/>
    <col min="16140" max="16141" width="3.7109375" style="1" customWidth="1"/>
    <col min="16142" max="16142" width="12.7109375" style="1" customWidth="1"/>
    <col min="16143" max="16143" width="4.7109375" style="1" customWidth="1"/>
    <col min="16144" max="16144" width="12.7109375" style="1" customWidth="1"/>
    <col min="16145" max="16145" width="4.7109375" style="1" customWidth="1"/>
    <col min="16146" max="16146" width="12.7109375" style="1" customWidth="1"/>
    <col min="16147" max="16147" width="4.7109375" style="1" customWidth="1"/>
    <col min="16148" max="16148" width="12.7109375" style="1" customWidth="1"/>
    <col min="16149" max="16149" width="4.7109375" style="1" customWidth="1"/>
    <col min="16150" max="16150" width="12.7109375" style="1" customWidth="1"/>
    <col min="16151" max="16384" width="9.140625" style="1"/>
  </cols>
  <sheetData>
    <row r="1" spans="1:20" ht="31.5" customHeight="1" x14ac:dyDescent="0.25">
      <c r="A1" s="142" t="s">
        <v>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20" ht="33" customHeight="1" x14ac:dyDescent="0.25">
      <c r="A2" s="142" t="s">
        <v>20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O2" s="17"/>
      <c r="P2" s="2"/>
      <c r="R2" s="16"/>
      <c r="T2" s="16"/>
    </row>
    <row r="3" spans="1:20" ht="33" customHeight="1" x14ac:dyDescent="0.25">
      <c r="A3" s="142" t="s">
        <v>124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O3" s="17"/>
      <c r="P3" s="2"/>
      <c r="R3" s="16"/>
      <c r="T3" s="16"/>
    </row>
    <row r="4" spans="1:20" ht="33" customHeight="1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6"/>
      <c r="O4" s="17"/>
      <c r="P4" s="2"/>
      <c r="R4" s="16"/>
      <c r="T4" s="16"/>
    </row>
    <row r="5" spans="1:20" ht="33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6"/>
      <c r="O5" s="17"/>
      <c r="P5" s="2"/>
      <c r="R5" s="16"/>
      <c r="T5" s="16"/>
    </row>
    <row r="6" spans="1:20" ht="18.75" x14ac:dyDescent="0.25">
      <c r="A6" s="24"/>
      <c r="B6" s="4"/>
      <c r="C6" s="24"/>
      <c r="D6" s="24"/>
      <c r="E6" s="24"/>
      <c r="F6" s="24"/>
      <c r="G6" s="109"/>
      <c r="H6" s="109"/>
      <c r="I6" s="24"/>
      <c r="J6" s="24"/>
      <c r="K6" s="24"/>
      <c r="L6" s="24"/>
      <c r="T6" s="6"/>
    </row>
    <row r="7" spans="1:20" ht="18.75" x14ac:dyDescent="0.25">
      <c r="A7" s="145" t="s">
        <v>125</v>
      </c>
      <c r="B7" s="145"/>
      <c r="C7" s="145"/>
      <c r="D7" s="145"/>
      <c r="E7" s="145"/>
      <c r="F7" s="145"/>
      <c r="G7" s="22" t="s">
        <v>117</v>
      </c>
      <c r="H7" s="22"/>
      <c r="I7" s="22" t="s">
        <v>123</v>
      </c>
      <c r="J7" s="22"/>
      <c r="K7" s="22" t="s">
        <v>91</v>
      </c>
      <c r="L7" s="24"/>
      <c r="P7" s="7"/>
      <c r="R7" s="7"/>
      <c r="T7" s="7"/>
    </row>
    <row r="8" spans="1:20" ht="21" x14ac:dyDescent="0.25">
      <c r="A8" s="145"/>
      <c r="B8" s="145"/>
      <c r="C8" s="145"/>
      <c r="D8" s="145"/>
      <c r="E8" s="145"/>
      <c r="F8" s="145"/>
      <c r="G8" s="26" t="s">
        <v>38</v>
      </c>
      <c r="H8" s="26"/>
      <c r="I8" s="26" t="s">
        <v>38</v>
      </c>
      <c r="J8" s="26"/>
      <c r="K8" s="128" t="s">
        <v>103</v>
      </c>
      <c r="L8" s="24"/>
      <c r="P8" s="8"/>
      <c r="R8" s="8"/>
      <c r="T8" s="8"/>
    </row>
    <row r="9" spans="1:20" ht="8.1" customHeight="1" x14ac:dyDescent="0.25">
      <c r="A9" s="24"/>
      <c r="B9" s="24"/>
      <c r="C9" s="24"/>
      <c r="D9" s="24"/>
      <c r="E9" s="24"/>
      <c r="F9" s="24"/>
      <c r="G9" s="26"/>
      <c r="H9" s="26"/>
      <c r="I9" s="26"/>
      <c r="J9" s="26"/>
      <c r="K9" s="26"/>
      <c r="L9" s="26"/>
      <c r="P9" s="8"/>
      <c r="R9" s="8"/>
      <c r="T9" s="8"/>
    </row>
    <row r="10" spans="1:20" ht="18.75" x14ac:dyDescent="0.25">
      <c r="A10" s="24"/>
      <c r="B10" s="24"/>
      <c r="C10" s="4"/>
      <c r="D10" s="24"/>
      <c r="E10" s="24"/>
      <c r="F10" s="24"/>
      <c r="G10" s="29"/>
      <c r="H10" s="29"/>
      <c r="I10" s="29"/>
      <c r="J10" s="29"/>
      <c r="K10" s="29"/>
      <c r="L10" s="29"/>
      <c r="P10" s="9"/>
      <c r="R10" s="9"/>
      <c r="T10" s="9"/>
    </row>
    <row r="11" spans="1:20" ht="18.75" x14ac:dyDescent="0.25">
      <c r="A11" s="4" t="s">
        <v>122</v>
      </c>
      <c r="B11" s="4"/>
      <c r="C11" s="4"/>
      <c r="D11" s="4"/>
      <c r="E11" s="4"/>
      <c r="F11" s="24"/>
      <c r="G11" s="95">
        <v>107767</v>
      </c>
      <c r="H11" s="95"/>
      <c r="I11" s="113"/>
      <c r="J11" s="113"/>
      <c r="K11" s="95">
        <f>I27</f>
        <v>187478</v>
      </c>
      <c r="L11" s="24" t="s">
        <v>126</v>
      </c>
      <c r="M11" s="11"/>
      <c r="P11" s="111"/>
      <c r="R11" s="18"/>
      <c r="T11" s="18"/>
    </row>
    <row r="12" spans="1:20" ht="15.75" customHeight="1" x14ac:dyDescent="0.25">
      <c r="A12" s="24"/>
      <c r="B12" s="24"/>
      <c r="C12" s="4"/>
      <c r="D12" s="24"/>
      <c r="E12" s="24" t="s">
        <v>115</v>
      </c>
      <c r="F12" s="114">
        <v>69690</v>
      </c>
      <c r="G12" s="115"/>
      <c r="H12" s="115"/>
      <c r="I12" s="116"/>
      <c r="J12" s="116"/>
      <c r="K12" s="114">
        <f>F12+F16+I16-G24</f>
        <v>117990</v>
      </c>
      <c r="L12" s="116" t="s">
        <v>115</v>
      </c>
      <c r="M12" s="11"/>
      <c r="P12" s="19"/>
      <c r="R12" s="19"/>
      <c r="T12" s="19"/>
    </row>
    <row r="13" spans="1:20" ht="15.75" customHeight="1" x14ac:dyDescent="0.25">
      <c r="A13" s="24"/>
      <c r="B13" s="24"/>
      <c r="C13" s="4"/>
      <c r="D13" s="24"/>
      <c r="E13" s="24" t="s">
        <v>116</v>
      </c>
      <c r="F13" s="114">
        <v>38077</v>
      </c>
      <c r="G13" s="115"/>
      <c r="H13" s="115"/>
      <c r="I13" s="116"/>
      <c r="J13" s="116"/>
      <c r="K13" s="114">
        <f>F13+F17+I17-G22-G23</f>
        <v>69420</v>
      </c>
      <c r="L13" s="116" t="s">
        <v>116</v>
      </c>
      <c r="M13" s="11"/>
      <c r="P13" s="19"/>
      <c r="R13" s="19"/>
      <c r="T13" s="19"/>
    </row>
    <row r="14" spans="1:20" ht="15.75" customHeight="1" x14ac:dyDescent="0.25">
      <c r="A14" s="24"/>
      <c r="B14" s="24"/>
      <c r="C14" s="4"/>
      <c r="D14" s="24"/>
      <c r="E14" s="24"/>
      <c r="F14" s="24"/>
      <c r="G14" s="115"/>
      <c r="H14" s="115"/>
      <c r="I14" s="116"/>
      <c r="J14" s="116"/>
      <c r="K14" s="116"/>
      <c r="L14" s="116"/>
      <c r="M14" s="11"/>
      <c r="P14" s="19"/>
      <c r="R14" s="19"/>
      <c r="T14" s="19"/>
    </row>
    <row r="15" spans="1:20" ht="18.75" x14ac:dyDescent="0.25">
      <c r="A15" s="4" t="s">
        <v>21</v>
      </c>
      <c r="B15" s="4"/>
      <c r="C15" s="4"/>
      <c r="D15" s="4"/>
      <c r="E15" s="4"/>
      <c r="F15" s="24"/>
      <c r="G15" s="109"/>
      <c r="H15" s="109"/>
      <c r="I15" s="24"/>
      <c r="J15" s="24"/>
      <c r="K15" s="24"/>
      <c r="L15" s="24"/>
      <c r="M15" s="11"/>
    </row>
    <row r="16" spans="1:20" ht="18.75" x14ac:dyDescent="0.25">
      <c r="A16" s="24"/>
      <c r="B16" s="24"/>
      <c r="C16" s="24"/>
      <c r="D16" s="24"/>
      <c r="E16" s="24" t="s">
        <v>115</v>
      </c>
      <c r="F16" s="114">
        <v>40000</v>
      </c>
      <c r="G16" s="117"/>
      <c r="H16" s="117"/>
      <c r="I16" s="95">
        <v>15000</v>
      </c>
      <c r="J16" s="95"/>
      <c r="K16" s="96">
        <v>60000</v>
      </c>
      <c r="L16" s="32"/>
      <c r="M16" s="11"/>
      <c r="P16" s="10"/>
      <c r="R16" s="10"/>
      <c r="T16" s="10"/>
    </row>
    <row r="17" spans="1:20" ht="18.75" x14ac:dyDescent="0.25">
      <c r="A17" s="24"/>
      <c r="B17" s="24"/>
      <c r="C17" s="24"/>
      <c r="D17" s="24"/>
      <c r="E17" s="24" t="s">
        <v>116</v>
      </c>
      <c r="F17" s="114">
        <v>27160</v>
      </c>
      <c r="G17" s="117"/>
      <c r="H17" s="117"/>
      <c r="I17" s="95">
        <v>7395</v>
      </c>
      <c r="J17" s="95"/>
      <c r="K17" s="96">
        <v>29580</v>
      </c>
      <c r="L17" s="32"/>
      <c r="M17" s="11"/>
      <c r="P17" s="10"/>
      <c r="R17" s="10"/>
      <c r="T17" s="10"/>
    </row>
    <row r="18" spans="1:20" ht="18.75" x14ac:dyDescent="0.25">
      <c r="A18" s="24"/>
      <c r="B18" s="24"/>
      <c r="C18" s="24"/>
      <c r="D18" s="24"/>
      <c r="E18" s="24" t="s">
        <v>22</v>
      </c>
      <c r="F18" s="114">
        <v>28.24</v>
      </c>
      <c r="G18" s="117"/>
      <c r="H18" s="117"/>
      <c r="I18" s="118">
        <v>40</v>
      </c>
      <c r="J18" s="118"/>
      <c r="K18" s="119">
        <v>40</v>
      </c>
      <c r="L18" s="32"/>
      <c r="M18" s="11"/>
      <c r="P18" s="10"/>
      <c r="R18" s="10"/>
      <c r="T18" s="10"/>
    </row>
    <row r="19" spans="1:20" ht="21" x14ac:dyDescent="0.25">
      <c r="A19" s="24"/>
      <c r="B19" s="24"/>
      <c r="C19" s="24"/>
      <c r="D19" s="24"/>
      <c r="E19" s="24" t="s">
        <v>23</v>
      </c>
      <c r="F19" s="24"/>
      <c r="G19" s="120">
        <f>67188</f>
        <v>67188</v>
      </c>
      <c r="H19" s="120"/>
      <c r="I19" s="120">
        <f>SUM(I16:I18)</f>
        <v>22435</v>
      </c>
      <c r="J19" s="120"/>
      <c r="K19" s="121">
        <f>SUM(K16:K18)</f>
        <v>89620</v>
      </c>
      <c r="L19" s="43"/>
      <c r="M19" s="11"/>
      <c r="N19" s="10"/>
      <c r="P19" s="14"/>
      <c r="R19" s="14"/>
      <c r="T19" s="14"/>
    </row>
    <row r="20" spans="1:20" ht="8.1" customHeight="1" x14ac:dyDescent="0.25">
      <c r="A20" s="24"/>
      <c r="B20" s="24"/>
      <c r="C20" s="24"/>
      <c r="D20" s="24"/>
      <c r="E20" s="24"/>
      <c r="F20" s="24"/>
      <c r="G20" s="109"/>
      <c r="H20" s="109"/>
      <c r="I20" s="24"/>
      <c r="J20" s="24"/>
      <c r="K20" s="114"/>
      <c r="L20" s="24"/>
      <c r="M20" s="11"/>
    </row>
    <row r="21" spans="1:20" ht="18.75" x14ac:dyDescent="0.25">
      <c r="A21" s="4" t="s">
        <v>24</v>
      </c>
      <c r="B21" s="4"/>
      <c r="C21" s="4"/>
      <c r="D21" s="4"/>
      <c r="E21" s="4"/>
      <c r="F21" s="24"/>
      <c r="G21" s="122"/>
      <c r="H21" s="122"/>
      <c r="I21" s="34"/>
      <c r="J21" s="34"/>
      <c r="K21" s="114"/>
      <c r="L21" s="34"/>
      <c r="M21" s="11"/>
      <c r="P21" s="11"/>
      <c r="R21" s="11"/>
      <c r="T21" s="11"/>
    </row>
    <row r="22" spans="1:20" ht="18.75" x14ac:dyDescent="0.25">
      <c r="A22" s="24"/>
      <c r="B22" s="24"/>
      <c r="C22" s="24"/>
      <c r="D22" s="4"/>
      <c r="E22" s="24" t="s">
        <v>119</v>
      </c>
      <c r="F22" s="24"/>
      <c r="G22" s="123">
        <v>1882</v>
      </c>
      <c r="H22" s="123"/>
      <c r="I22" s="32"/>
      <c r="J22" s="32"/>
      <c r="K22" s="114"/>
      <c r="L22" s="32"/>
      <c r="M22" s="11"/>
      <c r="P22" s="10"/>
      <c r="R22" s="10"/>
      <c r="T22" s="10"/>
    </row>
    <row r="23" spans="1:20" ht="18.75" x14ac:dyDescent="0.25">
      <c r="A23" s="24"/>
      <c r="B23" s="24"/>
      <c r="C23" s="24"/>
      <c r="D23" s="4"/>
      <c r="E23" s="24" t="s">
        <v>120</v>
      </c>
      <c r="F23" s="24"/>
      <c r="G23" s="123">
        <v>1330</v>
      </c>
      <c r="H23" s="123"/>
      <c r="I23" s="32"/>
      <c r="J23" s="32"/>
      <c r="K23" s="114"/>
      <c r="L23" s="32"/>
      <c r="M23" s="11"/>
      <c r="N23" s="10"/>
      <c r="P23" s="10"/>
      <c r="R23" s="10"/>
      <c r="T23" s="10"/>
    </row>
    <row r="24" spans="1:20" ht="18.75" x14ac:dyDescent="0.25">
      <c r="A24" s="24"/>
      <c r="B24" s="24"/>
      <c r="C24" s="24"/>
      <c r="D24" s="24"/>
      <c r="E24" s="24" t="s">
        <v>121</v>
      </c>
      <c r="F24" s="24"/>
      <c r="G24" s="124">
        <v>6700</v>
      </c>
      <c r="H24" s="124"/>
      <c r="I24" s="32"/>
      <c r="J24" s="32"/>
      <c r="K24" s="114"/>
      <c r="L24" s="32"/>
      <c r="M24" s="11"/>
      <c r="P24" s="10"/>
      <c r="R24" s="10"/>
      <c r="T24" s="10"/>
    </row>
    <row r="25" spans="1:20" ht="21" x14ac:dyDescent="0.25">
      <c r="A25" s="24"/>
      <c r="B25" s="24"/>
      <c r="C25" s="24"/>
      <c r="D25" s="24"/>
      <c r="E25" s="24" t="s">
        <v>25</v>
      </c>
      <c r="F25" s="24"/>
      <c r="G25" s="125">
        <f>SUBTOTAL(9,G21:G24)</f>
        <v>9912</v>
      </c>
      <c r="H25" s="125"/>
      <c r="I25" s="43"/>
      <c r="J25" s="43"/>
      <c r="K25" s="126"/>
      <c r="L25" s="43"/>
      <c r="P25" s="14"/>
      <c r="R25" s="14"/>
      <c r="T25" s="14"/>
    </row>
    <row r="26" spans="1:20" ht="15" customHeight="1" x14ac:dyDescent="0.25">
      <c r="A26" s="24"/>
      <c r="B26" s="24"/>
      <c r="C26" s="24"/>
      <c r="D26" s="24"/>
      <c r="E26" s="24"/>
      <c r="F26" s="24"/>
      <c r="G26" s="127"/>
      <c r="H26" s="127"/>
      <c r="I26" s="37"/>
      <c r="J26" s="37"/>
      <c r="K26" s="126"/>
      <c r="L26" s="37"/>
      <c r="P26" s="12"/>
      <c r="R26" s="12"/>
      <c r="T26" s="12"/>
    </row>
    <row r="27" spans="1:20" ht="21" x14ac:dyDescent="0.25">
      <c r="A27" s="145" t="s">
        <v>118</v>
      </c>
      <c r="B27" s="145"/>
      <c r="C27" s="145"/>
      <c r="D27" s="145"/>
      <c r="E27" s="145"/>
      <c r="F27" s="4"/>
      <c r="G27" s="101">
        <f>G11+G19-G25</f>
        <v>165043</v>
      </c>
      <c r="H27" s="101"/>
      <c r="I27" s="39">
        <f>G27+I19</f>
        <v>187478</v>
      </c>
      <c r="J27" s="39"/>
      <c r="K27" s="112">
        <f>SUM(K11+K19)</f>
        <v>277098</v>
      </c>
      <c r="L27" s="38"/>
      <c r="P27" s="13"/>
      <c r="R27" s="13"/>
      <c r="T27" s="13"/>
    </row>
    <row r="28" spans="1:20" ht="18.75" x14ac:dyDescent="0.25">
      <c r="A28" s="24"/>
      <c r="B28" s="24"/>
      <c r="C28" s="24"/>
      <c r="D28" s="24"/>
      <c r="E28" s="24"/>
      <c r="F28" s="24"/>
      <c r="G28" s="109"/>
      <c r="H28" s="109"/>
      <c r="I28" s="24"/>
      <c r="J28" s="24"/>
      <c r="K28" s="114">
        <f>K12+K16</f>
        <v>177990</v>
      </c>
      <c r="L28" s="24" t="s">
        <v>115</v>
      </c>
    </row>
    <row r="29" spans="1:20" ht="18.75" x14ac:dyDescent="0.25">
      <c r="A29" s="143">
        <f ca="1">NOW()</f>
        <v>43167.598793634257</v>
      </c>
      <c r="B29" s="144"/>
      <c r="C29" s="144"/>
      <c r="D29" s="144"/>
      <c r="E29" s="144"/>
      <c r="F29" s="24"/>
      <c r="G29" s="109"/>
      <c r="H29" s="109"/>
      <c r="I29" s="24"/>
      <c r="J29" s="24"/>
      <c r="K29" s="114">
        <f>K13+K17+K18</f>
        <v>99040</v>
      </c>
      <c r="L29" s="24" t="s">
        <v>116</v>
      </c>
    </row>
    <row r="30" spans="1:20" ht="18.75" x14ac:dyDescent="0.25">
      <c r="A30" s="24"/>
      <c r="B30" s="24"/>
      <c r="C30" s="24"/>
      <c r="D30" s="24"/>
      <c r="E30" s="24"/>
      <c r="F30" s="24"/>
      <c r="G30" s="109"/>
      <c r="H30" s="109"/>
      <c r="I30" s="24"/>
      <c r="J30" s="24"/>
      <c r="K30" s="24"/>
      <c r="L30" s="24"/>
    </row>
  </sheetData>
  <mergeCells count="6">
    <mergeCell ref="A3:L3"/>
    <mergeCell ref="A29:E29"/>
    <mergeCell ref="A7:F8"/>
    <mergeCell ref="A27:E27"/>
    <mergeCell ref="A1:L1"/>
    <mergeCell ref="A2:L2"/>
  </mergeCells>
  <printOptions horizontalCentered="1" verticalCentered="1"/>
  <pageMargins left="0.7" right="0.7" top="0.75" bottom="0.75" header="0.3" footer="0.3"/>
  <pageSetup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31" workbookViewId="0">
      <selection activeCell="D50" sqref="D50"/>
    </sheetView>
  </sheetViews>
  <sheetFormatPr defaultRowHeight="15.75" x14ac:dyDescent="0.25"/>
  <cols>
    <col min="1" max="1" width="4.42578125" style="1" customWidth="1"/>
    <col min="2" max="2" width="2.7109375" style="1" customWidth="1"/>
    <col min="3" max="3" width="46.140625" style="1" customWidth="1"/>
    <col min="4" max="4" width="3.7109375" style="1" customWidth="1"/>
    <col min="5" max="5" width="16.85546875" style="21" customWidth="1"/>
    <col min="6" max="6" width="15.5703125" style="1" customWidth="1"/>
    <col min="7" max="7" width="9.140625" style="1"/>
    <col min="8" max="8" width="9.85546875" style="1" bestFit="1" customWidth="1"/>
    <col min="9" max="9" width="10.85546875" style="1" bestFit="1" customWidth="1"/>
    <col min="10" max="16384" width="9.140625" style="1"/>
  </cols>
  <sheetData>
    <row r="1" spans="1:7" ht="26.25" x14ac:dyDescent="0.25">
      <c r="A1" s="142" t="s">
        <v>43</v>
      </c>
      <c r="B1" s="142"/>
      <c r="C1" s="142"/>
      <c r="D1" s="142"/>
      <c r="E1" s="142"/>
      <c r="F1" s="142"/>
      <c r="G1" s="142"/>
    </row>
    <row r="2" spans="1:7" ht="26.25" x14ac:dyDescent="0.25">
      <c r="A2" s="142" t="s">
        <v>111</v>
      </c>
      <c r="B2" s="142"/>
      <c r="C2" s="142"/>
      <c r="D2" s="142"/>
      <c r="E2" s="142"/>
      <c r="F2" s="142"/>
      <c r="G2" s="142"/>
    </row>
    <row r="3" spans="1:7" ht="24" customHeight="1" x14ac:dyDescent="0.25">
      <c r="A3" s="142" t="s">
        <v>112</v>
      </c>
      <c r="B3" s="142"/>
      <c r="C3" s="142"/>
      <c r="D3" s="142"/>
      <c r="E3" s="142"/>
      <c r="F3" s="142"/>
    </row>
    <row r="4" spans="1:7" x14ac:dyDescent="0.25">
      <c r="A4" s="5"/>
      <c r="B4" s="5"/>
      <c r="C4" s="5"/>
      <c r="D4" s="5"/>
      <c r="E4" s="3" t="s">
        <v>91</v>
      </c>
      <c r="F4" s="7" t="s">
        <v>90</v>
      </c>
    </row>
    <row r="5" spans="1:7" ht="18" x14ac:dyDescent="0.25">
      <c r="A5" s="5"/>
      <c r="B5" s="5"/>
      <c r="C5" s="5"/>
      <c r="D5" s="5"/>
      <c r="E5" s="8" t="s">
        <v>103</v>
      </c>
      <c r="F5" s="8" t="s">
        <v>38</v>
      </c>
    </row>
    <row r="6" spans="1:7" ht="9.9499999999999993" customHeight="1" x14ac:dyDescent="0.25"/>
    <row r="7" spans="1:7" x14ac:dyDescent="0.25">
      <c r="A7" s="5" t="s">
        <v>2</v>
      </c>
      <c r="E7" s="9" t="s">
        <v>29</v>
      </c>
      <c r="F7" s="9" t="s">
        <v>29</v>
      </c>
    </row>
    <row r="8" spans="1:7" ht="18" customHeight="1" x14ac:dyDescent="0.25">
      <c r="B8" s="1" t="s">
        <v>104</v>
      </c>
      <c r="E8" s="83">
        <f>55*325*12</f>
        <v>214500</v>
      </c>
      <c r="F8" s="83">
        <f>55*325*12</f>
        <v>214500</v>
      </c>
    </row>
    <row r="9" spans="1:7" ht="18" customHeight="1" x14ac:dyDescent="0.25">
      <c r="B9" s="1" t="s">
        <v>92</v>
      </c>
      <c r="E9" s="81">
        <v>100</v>
      </c>
      <c r="F9" s="81">
        <v>10</v>
      </c>
    </row>
    <row r="10" spans="1:7" ht="8.1" customHeight="1" x14ac:dyDescent="0.4">
      <c r="E10" s="84" t="s">
        <v>3</v>
      </c>
      <c r="F10" s="84" t="s">
        <v>3</v>
      </c>
    </row>
    <row r="11" spans="1:7" ht="18" x14ac:dyDescent="0.25">
      <c r="A11" s="5" t="s">
        <v>4</v>
      </c>
      <c r="E11" s="85">
        <f>SUM(E8:E10)</f>
        <v>214600</v>
      </c>
      <c r="F11" s="85">
        <f>SUM(F8:F10)</f>
        <v>214510</v>
      </c>
    </row>
    <row r="12" spans="1:7" x14ac:dyDescent="0.25">
      <c r="E12" s="81"/>
      <c r="F12" s="11"/>
    </row>
    <row r="13" spans="1:7" x14ac:dyDescent="0.25">
      <c r="A13" s="5" t="s">
        <v>110</v>
      </c>
      <c r="E13" s="9" t="s">
        <v>105</v>
      </c>
      <c r="F13" s="9" t="s">
        <v>93</v>
      </c>
    </row>
    <row r="14" spans="1:7" ht="17.25" customHeight="1" x14ac:dyDescent="0.25">
      <c r="B14" s="1" t="s">
        <v>94</v>
      </c>
      <c r="E14" s="83">
        <f>Proposed!H20</f>
        <v>1800</v>
      </c>
      <c r="F14" s="93">
        <v>1700</v>
      </c>
    </row>
    <row r="15" spans="1:7" ht="17.25" customHeight="1" x14ac:dyDescent="0.25">
      <c r="B15" s="1" t="s">
        <v>95</v>
      </c>
      <c r="E15" s="83">
        <f>Proposed!H22</f>
        <v>16788</v>
      </c>
      <c r="F15" s="93">
        <v>16794</v>
      </c>
    </row>
    <row r="16" spans="1:7" ht="17.25" customHeight="1" x14ac:dyDescent="0.25">
      <c r="B16" s="1" t="s">
        <v>41</v>
      </c>
      <c r="E16" s="83">
        <f>Proposed!H21</f>
        <v>20665</v>
      </c>
      <c r="F16" s="93">
        <v>18787</v>
      </c>
    </row>
    <row r="17" spans="2:9" ht="17.25" customHeight="1" x14ac:dyDescent="0.25">
      <c r="B17" s="1" t="s">
        <v>51</v>
      </c>
      <c r="E17" s="83">
        <f>Proposed!H24</f>
        <v>9500</v>
      </c>
      <c r="F17" s="93">
        <v>9404</v>
      </c>
    </row>
    <row r="18" spans="2:9" ht="17.25" customHeight="1" x14ac:dyDescent="0.25">
      <c r="B18" s="1" t="s">
        <v>108</v>
      </c>
      <c r="E18" s="81">
        <f>Proposed!H25</f>
        <v>60000</v>
      </c>
      <c r="F18" s="97">
        <f>SUM(F19:F29)</f>
        <v>59622</v>
      </c>
    </row>
    <row r="19" spans="2:9" ht="17.25" customHeight="1" x14ac:dyDescent="0.25">
      <c r="C19" s="1" t="s">
        <v>79</v>
      </c>
      <c r="E19" s="81" t="s">
        <v>109</v>
      </c>
      <c r="F19" s="82">
        <v>1764</v>
      </c>
    </row>
    <row r="20" spans="2:9" ht="17.25" customHeight="1" x14ac:dyDescent="0.25">
      <c r="C20" s="1" t="s">
        <v>80</v>
      </c>
      <c r="E20" s="81" t="s">
        <v>109</v>
      </c>
      <c r="F20" s="82">
        <v>3582</v>
      </c>
    </row>
    <row r="21" spans="2:9" ht="17.25" customHeight="1" x14ac:dyDescent="0.25">
      <c r="C21" s="1" t="s">
        <v>81</v>
      </c>
      <c r="E21" s="81" t="s">
        <v>109</v>
      </c>
      <c r="F21" s="82">
        <v>8794</v>
      </c>
    </row>
    <row r="22" spans="2:9" ht="17.25" customHeight="1" x14ac:dyDescent="0.25">
      <c r="C22" s="1" t="s">
        <v>82</v>
      </c>
      <c r="E22" s="81" t="s">
        <v>109</v>
      </c>
      <c r="F22" s="82">
        <v>6389</v>
      </c>
    </row>
    <row r="23" spans="2:9" ht="17.25" customHeight="1" x14ac:dyDescent="0.25">
      <c r="C23" s="1" t="s">
        <v>83</v>
      </c>
      <c r="E23" s="81" t="s">
        <v>109</v>
      </c>
      <c r="F23" s="82">
        <v>8451</v>
      </c>
    </row>
    <row r="24" spans="2:9" ht="17.25" customHeight="1" x14ac:dyDescent="0.25">
      <c r="C24" s="1" t="s">
        <v>84</v>
      </c>
      <c r="E24" s="81" t="s">
        <v>109</v>
      </c>
      <c r="F24" s="82">
        <v>3726</v>
      </c>
      <c r="I24" s="11"/>
    </row>
    <row r="25" spans="2:9" ht="17.25" customHeight="1" x14ac:dyDescent="0.25">
      <c r="C25" s="1" t="s">
        <v>85</v>
      </c>
      <c r="E25" s="81" t="s">
        <v>109</v>
      </c>
      <c r="F25" s="82">
        <v>6800</v>
      </c>
      <c r="I25" s="11"/>
    </row>
    <row r="26" spans="2:9" ht="17.25" customHeight="1" x14ac:dyDescent="0.25">
      <c r="C26" s="1" t="s">
        <v>86</v>
      </c>
      <c r="E26" s="81" t="s">
        <v>109</v>
      </c>
      <c r="F26" s="82">
        <v>2749</v>
      </c>
    </row>
    <row r="27" spans="2:9" ht="17.25" customHeight="1" x14ac:dyDescent="0.25">
      <c r="C27" s="1" t="s">
        <v>87</v>
      </c>
      <c r="E27" s="81" t="s">
        <v>109</v>
      </c>
      <c r="F27" s="82">
        <v>14254</v>
      </c>
    </row>
    <row r="28" spans="2:9" ht="17.25" customHeight="1" x14ac:dyDescent="0.25">
      <c r="C28" s="1" t="s">
        <v>88</v>
      </c>
      <c r="E28" s="81" t="s">
        <v>109</v>
      </c>
      <c r="F28" s="82">
        <v>913</v>
      </c>
    </row>
    <row r="29" spans="2:9" ht="17.25" customHeight="1" x14ac:dyDescent="0.25">
      <c r="C29" s="1" t="s">
        <v>89</v>
      </c>
      <c r="E29" s="81" t="s">
        <v>109</v>
      </c>
      <c r="F29" s="82">
        <v>2200</v>
      </c>
    </row>
    <row r="30" spans="2:9" ht="17.25" customHeight="1" x14ac:dyDescent="0.25">
      <c r="C30" s="1" t="s">
        <v>96</v>
      </c>
      <c r="E30" s="83">
        <f>Proposed!H19</f>
        <v>12000</v>
      </c>
      <c r="F30" s="93">
        <v>11000</v>
      </c>
    </row>
    <row r="31" spans="2:9" ht="17.25" customHeight="1" x14ac:dyDescent="0.25">
      <c r="C31" s="1" t="s">
        <v>33</v>
      </c>
      <c r="E31" s="83">
        <f>Proposed!H26</f>
        <v>1200</v>
      </c>
      <c r="F31" s="93">
        <v>1000</v>
      </c>
    </row>
    <row r="32" spans="2:9" ht="17.25" customHeight="1" x14ac:dyDescent="0.25">
      <c r="C32" s="1" t="s">
        <v>97</v>
      </c>
      <c r="E32" s="83">
        <f>Proposed!H23</f>
        <v>4360</v>
      </c>
      <c r="F32" s="93">
        <v>1350</v>
      </c>
    </row>
    <row r="33" spans="1:6" ht="17.25" customHeight="1" x14ac:dyDescent="0.25">
      <c r="C33" s="1" t="s">
        <v>34</v>
      </c>
      <c r="E33" s="83">
        <f>Proposed!H27</f>
        <v>680</v>
      </c>
      <c r="F33" s="93">
        <v>650</v>
      </c>
    </row>
    <row r="34" spans="1:6" ht="18" customHeight="1" x14ac:dyDescent="0.25">
      <c r="C34" s="1" t="s">
        <v>98</v>
      </c>
      <c r="E34" s="83">
        <f>Proposed!H18</f>
        <v>1500</v>
      </c>
      <c r="F34" s="93">
        <v>1530</v>
      </c>
    </row>
    <row r="35" spans="1:6" ht="18" customHeight="1" x14ac:dyDescent="0.25">
      <c r="C35" s="1" t="s">
        <v>35</v>
      </c>
      <c r="E35" s="88">
        <f>Proposed!H28</f>
        <v>3000</v>
      </c>
      <c r="F35" s="94">
        <v>3118</v>
      </c>
    </row>
    <row r="36" spans="1:6" ht="18" customHeight="1" x14ac:dyDescent="0.25">
      <c r="F36" s="21"/>
    </row>
    <row r="37" spans="1:6" ht="18" customHeight="1" x14ac:dyDescent="0.25">
      <c r="A37" s="145" t="s">
        <v>99</v>
      </c>
      <c r="B37" s="145"/>
      <c r="C37" s="145"/>
      <c r="D37" s="24"/>
      <c r="E37" s="89">
        <f>SUM(E14:E18,E30:E35)</f>
        <v>131493</v>
      </c>
      <c r="F37" s="95">
        <f>SUM(F14,F15,F16,F17,F18,F30,F31,F32,F33,F34,F35)</f>
        <v>124955</v>
      </c>
    </row>
    <row r="38" spans="1:6" ht="18" customHeight="1" x14ac:dyDescent="0.25"/>
    <row r="39" spans="1:6" x14ac:dyDescent="0.25">
      <c r="A39" s="5" t="s">
        <v>100</v>
      </c>
      <c r="B39" s="5"/>
      <c r="C39" s="5"/>
      <c r="E39" s="9" t="s">
        <v>106</v>
      </c>
      <c r="F39" s="9" t="s">
        <v>101</v>
      </c>
    </row>
    <row r="40" spans="1:6" ht="18.75" x14ac:dyDescent="0.25">
      <c r="A40" s="5" t="s">
        <v>102</v>
      </c>
      <c r="B40" s="5"/>
      <c r="C40" s="5"/>
      <c r="D40" s="24"/>
      <c r="E40" s="90">
        <f>Proposed!H34</f>
        <v>83107</v>
      </c>
      <c r="F40" s="96">
        <f>SUM(F11-F37)</f>
        <v>89555</v>
      </c>
    </row>
    <row r="41" spans="1:6" x14ac:dyDescent="0.25">
      <c r="C41" s="5"/>
      <c r="E41" s="20"/>
      <c r="F41" s="86"/>
    </row>
    <row r="42" spans="1:6" ht="18.75" x14ac:dyDescent="0.25">
      <c r="A42" s="145" t="s">
        <v>12</v>
      </c>
      <c r="B42" s="145"/>
      <c r="C42" s="145"/>
      <c r="D42" s="24"/>
      <c r="E42" s="91">
        <f>SUM(E37,E40)</f>
        <v>214600</v>
      </c>
      <c r="F42" s="91">
        <f>SUM(F37,F40)</f>
        <v>214510</v>
      </c>
    </row>
    <row r="43" spans="1:6" ht="18.75" x14ac:dyDescent="0.25">
      <c r="B43" s="92"/>
      <c r="C43" s="92"/>
      <c r="D43" s="24"/>
      <c r="E43" s="91"/>
      <c r="F43" s="91"/>
    </row>
    <row r="44" spans="1:6" ht="18" x14ac:dyDescent="0.25">
      <c r="A44" s="5" t="s">
        <v>13</v>
      </c>
      <c r="B44" s="5"/>
      <c r="C44" s="5"/>
      <c r="E44" s="87">
        <f>+E11-E42</f>
        <v>0</v>
      </c>
      <c r="F44" s="15">
        <f>+F11-F42</f>
        <v>0</v>
      </c>
    </row>
    <row r="45" spans="1:6" x14ac:dyDescent="0.25">
      <c r="E45" s="81"/>
      <c r="F45" s="11"/>
    </row>
    <row r="46" spans="1:6" x14ac:dyDescent="0.25">
      <c r="E46" s="81"/>
      <c r="F46" s="11"/>
    </row>
  </sheetData>
  <mergeCells count="5">
    <mergeCell ref="A42:C42"/>
    <mergeCell ref="A1:G1"/>
    <mergeCell ref="A2:G2"/>
    <mergeCell ref="A3:F3"/>
    <mergeCell ref="A37:C37"/>
  </mergeCells>
  <pageMargins left="0.7" right="0.7" top="0.75" bottom="0.75" header="0.3" footer="0.3"/>
  <pageSetup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9" workbookViewId="0">
      <selection activeCell="D33" sqref="D33"/>
    </sheetView>
  </sheetViews>
  <sheetFormatPr defaultRowHeight="15.75" x14ac:dyDescent="0.25"/>
  <cols>
    <col min="1" max="1" width="4" style="1" customWidth="1"/>
    <col min="2" max="2" width="4.42578125" style="1" customWidth="1"/>
    <col min="3" max="3" width="2.7109375" style="1" customWidth="1"/>
    <col min="4" max="4" width="39.28515625" style="1" customWidth="1"/>
    <col min="5" max="5" width="4.7109375" style="1" customWidth="1"/>
    <col min="6" max="6" width="9.7109375" style="1" customWidth="1"/>
    <col min="7" max="7" width="4.7109375" style="1" customWidth="1"/>
    <col min="8" max="8" width="15.7109375" style="102" customWidth="1"/>
    <col min="251" max="251" width="3.7109375" customWidth="1"/>
    <col min="252" max="252" width="4" customWidth="1"/>
    <col min="253" max="253" width="4.42578125" customWidth="1"/>
    <col min="254" max="254" width="2.7109375" customWidth="1"/>
    <col min="255" max="255" width="30.7109375" customWidth="1"/>
    <col min="256" max="256" width="4.7109375" customWidth="1"/>
    <col min="257" max="257" width="9.7109375" customWidth="1"/>
    <col min="258" max="258" width="4.7109375" customWidth="1"/>
    <col min="259" max="259" width="15.7109375" customWidth="1"/>
    <col min="260" max="260" width="13.5703125" customWidth="1"/>
    <col min="261" max="263" width="12.7109375" bestFit="1" customWidth="1"/>
    <col min="264" max="264" width="14" bestFit="1" customWidth="1"/>
    <col min="507" max="507" width="3.7109375" customWidth="1"/>
    <col min="508" max="508" width="4" customWidth="1"/>
    <col min="509" max="509" width="4.42578125" customWidth="1"/>
    <col min="510" max="510" width="2.7109375" customWidth="1"/>
    <col min="511" max="511" width="30.7109375" customWidth="1"/>
    <col min="512" max="512" width="4.7109375" customWidth="1"/>
    <col min="513" max="513" width="9.7109375" customWidth="1"/>
    <col min="514" max="514" width="4.7109375" customWidth="1"/>
    <col min="515" max="515" width="15.7109375" customWidth="1"/>
    <col min="516" max="516" width="13.5703125" customWidth="1"/>
    <col min="517" max="519" width="12.7109375" bestFit="1" customWidth="1"/>
    <col min="520" max="520" width="14" bestFit="1" customWidth="1"/>
    <col min="763" max="763" width="3.7109375" customWidth="1"/>
    <col min="764" max="764" width="4" customWidth="1"/>
    <col min="765" max="765" width="4.42578125" customWidth="1"/>
    <col min="766" max="766" width="2.7109375" customWidth="1"/>
    <col min="767" max="767" width="30.7109375" customWidth="1"/>
    <col min="768" max="768" width="4.7109375" customWidth="1"/>
    <col min="769" max="769" width="9.7109375" customWidth="1"/>
    <col min="770" max="770" width="4.7109375" customWidth="1"/>
    <col min="771" max="771" width="15.7109375" customWidth="1"/>
    <col min="772" max="772" width="13.5703125" customWidth="1"/>
    <col min="773" max="775" width="12.7109375" bestFit="1" customWidth="1"/>
    <col min="776" max="776" width="14" bestFit="1" customWidth="1"/>
    <col min="1019" max="1019" width="3.7109375" customWidth="1"/>
    <col min="1020" max="1020" width="4" customWidth="1"/>
    <col min="1021" max="1021" width="4.42578125" customWidth="1"/>
    <col min="1022" max="1022" width="2.7109375" customWidth="1"/>
    <col min="1023" max="1023" width="30.7109375" customWidth="1"/>
    <col min="1024" max="1024" width="4.7109375" customWidth="1"/>
    <col min="1025" max="1025" width="9.7109375" customWidth="1"/>
    <col min="1026" max="1026" width="4.7109375" customWidth="1"/>
    <col min="1027" max="1027" width="15.7109375" customWidth="1"/>
    <col min="1028" max="1028" width="13.5703125" customWidth="1"/>
    <col min="1029" max="1031" width="12.7109375" bestFit="1" customWidth="1"/>
    <col min="1032" max="1032" width="14" bestFit="1" customWidth="1"/>
    <col min="1275" max="1275" width="3.7109375" customWidth="1"/>
    <col min="1276" max="1276" width="4" customWidth="1"/>
    <col min="1277" max="1277" width="4.42578125" customWidth="1"/>
    <col min="1278" max="1278" width="2.7109375" customWidth="1"/>
    <col min="1279" max="1279" width="30.7109375" customWidth="1"/>
    <col min="1280" max="1280" width="4.7109375" customWidth="1"/>
    <col min="1281" max="1281" width="9.7109375" customWidth="1"/>
    <col min="1282" max="1282" width="4.7109375" customWidth="1"/>
    <col min="1283" max="1283" width="15.7109375" customWidth="1"/>
    <col min="1284" max="1284" width="13.5703125" customWidth="1"/>
    <col min="1285" max="1287" width="12.7109375" bestFit="1" customWidth="1"/>
    <col min="1288" max="1288" width="14" bestFit="1" customWidth="1"/>
    <col min="1531" max="1531" width="3.7109375" customWidth="1"/>
    <col min="1532" max="1532" width="4" customWidth="1"/>
    <col min="1533" max="1533" width="4.42578125" customWidth="1"/>
    <col min="1534" max="1534" width="2.7109375" customWidth="1"/>
    <col min="1535" max="1535" width="30.7109375" customWidth="1"/>
    <col min="1536" max="1536" width="4.7109375" customWidth="1"/>
    <col min="1537" max="1537" width="9.7109375" customWidth="1"/>
    <col min="1538" max="1538" width="4.7109375" customWidth="1"/>
    <col min="1539" max="1539" width="15.7109375" customWidth="1"/>
    <col min="1540" max="1540" width="13.5703125" customWidth="1"/>
    <col min="1541" max="1543" width="12.7109375" bestFit="1" customWidth="1"/>
    <col min="1544" max="1544" width="14" bestFit="1" customWidth="1"/>
    <col min="1787" max="1787" width="3.7109375" customWidth="1"/>
    <col min="1788" max="1788" width="4" customWidth="1"/>
    <col min="1789" max="1789" width="4.42578125" customWidth="1"/>
    <col min="1790" max="1790" width="2.7109375" customWidth="1"/>
    <col min="1791" max="1791" width="30.7109375" customWidth="1"/>
    <col min="1792" max="1792" width="4.7109375" customWidth="1"/>
    <col min="1793" max="1793" width="9.7109375" customWidth="1"/>
    <col min="1794" max="1794" width="4.7109375" customWidth="1"/>
    <col min="1795" max="1795" width="15.7109375" customWidth="1"/>
    <col min="1796" max="1796" width="13.5703125" customWidth="1"/>
    <col min="1797" max="1799" width="12.7109375" bestFit="1" customWidth="1"/>
    <col min="1800" max="1800" width="14" bestFit="1" customWidth="1"/>
    <col min="2043" max="2043" width="3.7109375" customWidth="1"/>
    <col min="2044" max="2044" width="4" customWidth="1"/>
    <col min="2045" max="2045" width="4.42578125" customWidth="1"/>
    <col min="2046" max="2046" width="2.7109375" customWidth="1"/>
    <col min="2047" max="2047" width="30.7109375" customWidth="1"/>
    <col min="2048" max="2048" width="4.7109375" customWidth="1"/>
    <col min="2049" max="2049" width="9.7109375" customWidth="1"/>
    <col min="2050" max="2050" width="4.7109375" customWidth="1"/>
    <col min="2051" max="2051" width="15.7109375" customWidth="1"/>
    <col min="2052" max="2052" width="13.5703125" customWidth="1"/>
    <col min="2053" max="2055" width="12.7109375" bestFit="1" customWidth="1"/>
    <col min="2056" max="2056" width="14" bestFit="1" customWidth="1"/>
    <col min="2299" max="2299" width="3.7109375" customWidth="1"/>
    <col min="2300" max="2300" width="4" customWidth="1"/>
    <col min="2301" max="2301" width="4.42578125" customWidth="1"/>
    <col min="2302" max="2302" width="2.7109375" customWidth="1"/>
    <col min="2303" max="2303" width="30.7109375" customWidth="1"/>
    <col min="2304" max="2304" width="4.7109375" customWidth="1"/>
    <col min="2305" max="2305" width="9.7109375" customWidth="1"/>
    <col min="2306" max="2306" width="4.7109375" customWidth="1"/>
    <col min="2307" max="2307" width="15.7109375" customWidth="1"/>
    <col min="2308" max="2308" width="13.5703125" customWidth="1"/>
    <col min="2309" max="2311" width="12.7109375" bestFit="1" customWidth="1"/>
    <col min="2312" max="2312" width="14" bestFit="1" customWidth="1"/>
    <col min="2555" max="2555" width="3.7109375" customWidth="1"/>
    <col min="2556" max="2556" width="4" customWidth="1"/>
    <col min="2557" max="2557" width="4.42578125" customWidth="1"/>
    <col min="2558" max="2558" width="2.7109375" customWidth="1"/>
    <col min="2559" max="2559" width="30.7109375" customWidth="1"/>
    <col min="2560" max="2560" width="4.7109375" customWidth="1"/>
    <col min="2561" max="2561" width="9.7109375" customWidth="1"/>
    <col min="2562" max="2562" width="4.7109375" customWidth="1"/>
    <col min="2563" max="2563" width="15.7109375" customWidth="1"/>
    <col min="2564" max="2564" width="13.5703125" customWidth="1"/>
    <col min="2565" max="2567" width="12.7109375" bestFit="1" customWidth="1"/>
    <col min="2568" max="2568" width="14" bestFit="1" customWidth="1"/>
    <col min="2811" max="2811" width="3.7109375" customWidth="1"/>
    <col min="2812" max="2812" width="4" customWidth="1"/>
    <col min="2813" max="2813" width="4.42578125" customWidth="1"/>
    <col min="2814" max="2814" width="2.7109375" customWidth="1"/>
    <col min="2815" max="2815" width="30.7109375" customWidth="1"/>
    <col min="2816" max="2816" width="4.7109375" customWidth="1"/>
    <col min="2817" max="2817" width="9.7109375" customWidth="1"/>
    <col min="2818" max="2818" width="4.7109375" customWidth="1"/>
    <col min="2819" max="2819" width="15.7109375" customWidth="1"/>
    <col min="2820" max="2820" width="13.5703125" customWidth="1"/>
    <col min="2821" max="2823" width="12.7109375" bestFit="1" customWidth="1"/>
    <col min="2824" max="2824" width="14" bestFit="1" customWidth="1"/>
    <col min="3067" max="3067" width="3.7109375" customWidth="1"/>
    <col min="3068" max="3068" width="4" customWidth="1"/>
    <col min="3069" max="3069" width="4.42578125" customWidth="1"/>
    <col min="3070" max="3070" width="2.7109375" customWidth="1"/>
    <col min="3071" max="3071" width="30.7109375" customWidth="1"/>
    <col min="3072" max="3072" width="4.7109375" customWidth="1"/>
    <col min="3073" max="3073" width="9.7109375" customWidth="1"/>
    <col min="3074" max="3074" width="4.7109375" customWidth="1"/>
    <col min="3075" max="3075" width="15.7109375" customWidth="1"/>
    <col min="3076" max="3076" width="13.5703125" customWidth="1"/>
    <col min="3077" max="3079" width="12.7109375" bestFit="1" customWidth="1"/>
    <col min="3080" max="3080" width="14" bestFit="1" customWidth="1"/>
    <col min="3323" max="3323" width="3.7109375" customWidth="1"/>
    <col min="3324" max="3324" width="4" customWidth="1"/>
    <col min="3325" max="3325" width="4.42578125" customWidth="1"/>
    <col min="3326" max="3326" width="2.7109375" customWidth="1"/>
    <col min="3327" max="3327" width="30.7109375" customWidth="1"/>
    <col min="3328" max="3328" width="4.7109375" customWidth="1"/>
    <col min="3329" max="3329" width="9.7109375" customWidth="1"/>
    <col min="3330" max="3330" width="4.7109375" customWidth="1"/>
    <col min="3331" max="3331" width="15.7109375" customWidth="1"/>
    <col min="3332" max="3332" width="13.5703125" customWidth="1"/>
    <col min="3333" max="3335" width="12.7109375" bestFit="1" customWidth="1"/>
    <col min="3336" max="3336" width="14" bestFit="1" customWidth="1"/>
    <col min="3579" max="3579" width="3.7109375" customWidth="1"/>
    <col min="3580" max="3580" width="4" customWidth="1"/>
    <col min="3581" max="3581" width="4.42578125" customWidth="1"/>
    <col min="3582" max="3582" width="2.7109375" customWidth="1"/>
    <col min="3583" max="3583" width="30.7109375" customWidth="1"/>
    <col min="3584" max="3584" width="4.7109375" customWidth="1"/>
    <col min="3585" max="3585" width="9.7109375" customWidth="1"/>
    <col min="3586" max="3586" width="4.7109375" customWidth="1"/>
    <col min="3587" max="3587" width="15.7109375" customWidth="1"/>
    <col min="3588" max="3588" width="13.5703125" customWidth="1"/>
    <col min="3589" max="3591" width="12.7109375" bestFit="1" customWidth="1"/>
    <col min="3592" max="3592" width="14" bestFit="1" customWidth="1"/>
    <col min="3835" max="3835" width="3.7109375" customWidth="1"/>
    <col min="3836" max="3836" width="4" customWidth="1"/>
    <col min="3837" max="3837" width="4.42578125" customWidth="1"/>
    <col min="3838" max="3838" width="2.7109375" customWidth="1"/>
    <col min="3839" max="3839" width="30.7109375" customWidth="1"/>
    <col min="3840" max="3840" width="4.7109375" customWidth="1"/>
    <col min="3841" max="3841" width="9.7109375" customWidth="1"/>
    <col min="3842" max="3842" width="4.7109375" customWidth="1"/>
    <col min="3843" max="3843" width="15.7109375" customWidth="1"/>
    <col min="3844" max="3844" width="13.5703125" customWidth="1"/>
    <col min="3845" max="3847" width="12.7109375" bestFit="1" customWidth="1"/>
    <col min="3848" max="3848" width="14" bestFit="1" customWidth="1"/>
    <col min="4091" max="4091" width="3.7109375" customWidth="1"/>
    <col min="4092" max="4092" width="4" customWidth="1"/>
    <col min="4093" max="4093" width="4.42578125" customWidth="1"/>
    <col min="4094" max="4094" width="2.7109375" customWidth="1"/>
    <col min="4095" max="4095" width="30.7109375" customWidth="1"/>
    <col min="4096" max="4096" width="4.7109375" customWidth="1"/>
    <col min="4097" max="4097" width="9.7109375" customWidth="1"/>
    <col min="4098" max="4098" width="4.7109375" customWidth="1"/>
    <col min="4099" max="4099" width="15.7109375" customWidth="1"/>
    <col min="4100" max="4100" width="13.5703125" customWidth="1"/>
    <col min="4101" max="4103" width="12.7109375" bestFit="1" customWidth="1"/>
    <col min="4104" max="4104" width="14" bestFit="1" customWidth="1"/>
    <col min="4347" max="4347" width="3.7109375" customWidth="1"/>
    <col min="4348" max="4348" width="4" customWidth="1"/>
    <col min="4349" max="4349" width="4.42578125" customWidth="1"/>
    <col min="4350" max="4350" width="2.7109375" customWidth="1"/>
    <col min="4351" max="4351" width="30.7109375" customWidth="1"/>
    <col min="4352" max="4352" width="4.7109375" customWidth="1"/>
    <col min="4353" max="4353" width="9.7109375" customWidth="1"/>
    <col min="4354" max="4354" width="4.7109375" customWidth="1"/>
    <col min="4355" max="4355" width="15.7109375" customWidth="1"/>
    <col min="4356" max="4356" width="13.5703125" customWidth="1"/>
    <col min="4357" max="4359" width="12.7109375" bestFit="1" customWidth="1"/>
    <col min="4360" max="4360" width="14" bestFit="1" customWidth="1"/>
    <col min="4603" max="4603" width="3.7109375" customWidth="1"/>
    <col min="4604" max="4604" width="4" customWidth="1"/>
    <col min="4605" max="4605" width="4.42578125" customWidth="1"/>
    <col min="4606" max="4606" width="2.7109375" customWidth="1"/>
    <col min="4607" max="4607" width="30.7109375" customWidth="1"/>
    <col min="4608" max="4608" width="4.7109375" customWidth="1"/>
    <col min="4609" max="4609" width="9.7109375" customWidth="1"/>
    <col min="4610" max="4610" width="4.7109375" customWidth="1"/>
    <col min="4611" max="4611" width="15.7109375" customWidth="1"/>
    <col min="4612" max="4612" width="13.5703125" customWidth="1"/>
    <col min="4613" max="4615" width="12.7109375" bestFit="1" customWidth="1"/>
    <col min="4616" max="4616" width="14" bestFit="1" customWidth="1"/>
    <col min="4859" max="4859" width="3.7109375" customWidth="1"/>
    <col min="4860" max="4860" width="4" customWidth="1"/>
    <col min="4861" max="4861" width="4.42578125" customWidth="1"/>
    <col min="4862" max="4862" width="2.7109375" customWidth="1"/>
    <col min="4863" max="4863" width="30.7109375" customWidth="1"/>
    <col min="4864" max="4864" width="4.7109375" customWidth="1"/>
    <col min="4865" max="4865" width="9.7109375" customWidth="1"/>
    <col min="4866" max="4866" width="4.7109375" customWidth="1"/>
    <col min="4867" max="4867" width="15.7109375" customWidth="1"/>
    <col min="4868" max="4868" width="13.5703125" customWidth="1"/>
    <col min="4869" max="4871" width="12.7109375" bestFit="1" customWidth="1"/>
    <col min="4872" max="4872" width="14" bestFit="1" customWidth="1"/>
    <col min="5115" max="5115" width="3.7109375" customWidth="1"/>
    <col min="5116" max="5116" width="4" customWidth="1"/>
    <col min="5117" max="5117" width="4.42578125" customWidth="1"/>
    <col min="5118" max="5118" width="2.7109375" customWidth="1"/>
    <col min="5119" max="5119" width="30.7109375" customWidth="1"/>
    <col min="5120" max="5120" width="4.7109375" customWidth="1"/>
    <col min="5121" max="5121" width="9.7109375" customWidth="1"/>
    <col min="5122" max="5122" width="4.7109375" customWidth="1"/>
    <col min="5123" max="5123" width="15.7109375" customWidth="1"/>
    <col min="5124" max="5124" width="13.5703125" customWidth="1"/>
    <col min="5125" max="5127" width="12.7109375" bestFit="1" customWidth="1"/>
    <col min="5128" max="5128" width="14" bestFit="1" customWidth="1"/>
    <col min="5371" max="5371" width="3.7109375" customWidth="1"/>
    <col min="5372" max="5372" width="4" customWidth="1"/>
    <col min="5373" max="5373" width="4.42578125" customWidth="1"/>
    <col min="5374" max="5374" width="2.7109375" customWidth="1"/>
    <col min="5375" max="5375" width="30.7109375" customWidth="1"/>
    <col min="5376" max="5376" width="4.7109375" customWidth="1"/>
    <col min="5377" max="5377" width="9.7109375" customWidth="1"/>
    <col min="5378" max="5378" width="4.7109375" customWidth="1"/>
    <col min="5379" max="5379" width="15.7109375" customWidth="1"/>
    <col min="5380" max="5380" width="13.5703125" customWidth="1"/>
    <col min="5381" max="5383" width="12.7109375" bestFit="1" customWidth="1"/>
    <col min="5384" max="5384" width="14" bestFit="1" customWidth="1"/>
    <col min="5627" max="5627" width="3.7109375" customWidth="1"/>
    <col min="5628" max="5628" width="4" customWidth="1"/>
    <col min="5629" max="5629" width="4.42578125" customWidth="1"/>
    <col min="5630" max="5630" width="2.7109375" customWidth="1"/>
    <col min="5631" max="5631" width="30.7109375" customWidth="1"/>
    <col min="5632" max="5632" width="4.7109375" customWidth="1"/>
    <col min="5633" max="5633" width="9.7109375" customWidth="1"/>
    <col min="5634" max="5634" width="4.7109375" customWidth="1"/>
    <col min="5635" max="5635" width="15.7109375" customWidth="1"/>
    <col min="5636" max="5636" width="13.5703125" customWidth="1"/>
    <col min="5637" max="5639" width="12.7109375" bestFit="1" customWidth="1"/>
    <col min="5640" max="5640" width="14" bestFit="1" customWidth="1"/>
    <col min="5883" max="5883" width="3.7109375" customWidth="1"/>
    <col min="5884" max="5884" width="4" customWidth="1"/>
    <col min="5885" max="5885" width="4.42578125" customWidth="1"/>
    <col min="5886" max="5886" width="2.7109375" customWidth="1"/>
    <col min="5887" max="5887" width="30.7109375" customWidth="1"/>
    <col min="5888" max="5888" width="4.7109375" customWidth="1"/>
    <col min="5889" max="5889" width="9.7109375" customWidth="1"/>
    <col min="5890" max="5890" width="4.7109375" customWidth="1"/>
    <col min="5891" max="5891" width="15.7109375" customWidth="1"/>
    <col min="5892" max="5892" width="13.5703125" customWidth="1"/>
    <col min="5893" max="5895" width="12.7109375" bestFit="1" customWidth="1"/>
    <col min="5896" max="5896" width="14" bestFit="1" customWidth="1"/>
    <col min="6139" max="6139" width="3.7109375" customWidth="1"/>
    <col min="6140" max="6140" width="4" customWidth="1"/>
    <col min="6141" max="6141" width="4.42578125" customWidth="1"/>
    <col min="6142" max="6142" width="2.7109375" customWidth="1"/>
    <col min="6143" max="6143" width="30.7109375" customWidth="1"/>
    <col min="6144" max="6144" width="4.7109375" customWidth="1"/>
    <col min="6145" max="6145" width="9.7109375" customWidth="1"/>
    <col min="6146" max="6146" width="4.7109375" customWidth="1"/>
    <col min="6147" max="6147" width="15.7109375" customWidth="1"/>
    <col min="6148" max="6148" width="13.5703125" customWidth="1"/>
    <col min="6149" max="6151" width="12.7109375" bestFit="1" customWidth="1"/>
    <col min="6152" max="6152" width="14" bestFit="1" customWidth="1"/>
    <col min="6395" max="6395" width="3.7109375" customWidth="1"/>
    <col min="6396" max="6396" width="4" customWidth="1"/>
    <col min="6397" max="6397" width="4.42578125" customWidth="1"/>
    <col min="6398" max="6398" width="2.7109375" customWidth="1"/>
    <col min="6399" max="6399" width="30.7109375" customWidth="1"/>
    <col min="6400" max="6400" width="4.7109375" customWidth="1"/>
    <col min="6401" max="6401" width="9.7109375" customWidth="1"/>
    <col min="6402" max="6402" width="4.7109375" customWidth="1"/>
    <col min="6403" max="6403" width="15.7109375" customWidth="1"/>
    <col min="6404" max="6404" width="13.5703125" customWidth="1"/>
    <col min="6405" max="6407" width="12.7109375" bestFit="1" customWidth="1"/>
    <col min="6408" max="6408" width="14" bestFit="1" customWidth="1"/>
    <col min="6651" max="6651" width="3.7109375" customWidth="1"/>
    <col min="6652" max="6652" width="4" customWidth="1"/>
    <col min="6653" max="6653" width="4.42578125" customWidth="1"/>
    <col min="6654" max="6654" width="2.7109375" customWidth="1"/>
    <col min="6655" max="6655" width="30.7109375" customWidth="1"/>
    <col min="6656" max="6656" width="4.7109375" customWidth="1"/>
    <col min="6657" max="6657" width="9.7109375" customWidth="1"/>
    <col min="6658" max="6658" width="4.7109375" customWidth="1"/>
    <col min="6659" max="6659" width="15.7109375" customWidth="1"/>
    <col min="6660" max="6660" width="13.5703125" customWidth="1"/>
    <col min="6661" max="6663" width="12.7109375" bestFit="1" customWidth="1"/>
    <col min="6664" max="6664" width="14" bestFit="1" customWidth="1"/>
    <col min="6907" max="6907" width="3.7109375" customWidth="1"/>
    <col min="6908" max="6908" width="4" customWidth="1"/>
    <col min="6909" max="6909" width="4.42578125" customWidth="1"/>
    <col min="6910" max="6910" width="2.7109375" customWidth="1"/>
    <col min="6911" max="6911" width="30.7109375" customWidth="1"/>
    <col min="6912" max="6912" width="4.7109375" customWidth="1"/>
    <col min="6913" max="6913" width="9.7109375" customWidth="1"/>
    <col min="6914" max="6914" width="4.7109375" customWidth="1"/>
    <col min="6915" max="6915" width="15.7109375" customWidth="1"/>
    <col min="6916" max="6916" width="13.5703125" customWidth="1"/>
    <col min="6917" max="6919" width="12.7109375" bestFit="1" customWidth="1"/>
    <col min="6920" max="6920" width="14" bestFit="1" customWidth="1"/>
    <col min="7163" max="7163" width="3.7109375" customWidth="1"/>
    <col min="7164" max="7164" width="4" customWidth="1"/>
    <col min="7165" max="7165" width="4.42578125" customWidth="1"/>
    <col min="7166" max="7166" width="2.7109375" customWidth="1"/>
    <col min="7167" max="7167" width="30.7109375" customWidth="1"/>
    <col min="7168" max="7168" width="4.7109375" customWidth="1"/>
    <col min="7169" max="7169" width="9.7109375" customWidth="1"/>
    <col min="7170" max="7170" width="4.7109375" customWidth="1"/>
    <col min="7171" max="7171" width="15.7109375" customWidth="1"/>
    <col min="7172" max="7172" width="13.5703125" customWidth="1"/>
    <col min="7173" max="7175" width="12.7109375" bestFit="1" customWidth="1"/>
    <col min="7176" max="7176" width="14" bestFit="1" customWidth="1"/>
    <col min="7419" max="7419" width="3.7109375" customWidth="1"/>
    <col min="7420" max="7420" width="4" customWidth="1"/>
    <col min="7421" max="7421" width="4.42578125" customWidth="1"/>
    <col min="7422" max="7422" width="2.7109375" customWidth="1"/>
    <col min="7423" max="7423" width="30.7109375" customWidth="1"/>
    <col min="7424" max="7424" width="4.7109375" customWidth="1"/>
    <col min="7425" max="7425" width="9.7109375" customWidth="1"/>
    <col min="7426" max="7426" width="4.7109375" customWidth="1"/>
    <col min="7427" max="7427" width="15.7109375" customWidth="1"/>
    <col min="7428" max="7428" width="13.5703125" customWidth="1"/>
    <col min="7429" max="7431" width="12.7109375" bestFit="1" customWidth="1"/>
    <col min="7432" max="7432" width="14" bestFit="1" customWidth="1"/>
    <col min="7675" max="7675" width="3.7109375" customWidth="1"/>
    <col min="7676" max="7676" width="4" customWidth="1"/>
    <col min="7677" max="7677" width="4.42578125" customWidth="1"/>
    <col min="7678" max="7678" width="2.7109375" customWidth="1"/>
    <col min="7679" max="7679" width="30.7109375" customWidth="1"/>
    <col min="7680" max="7680" width="4.7109375" customWidth="1"/>
    <col min="7681" max="7681" width="9.7109375" customWidth="1"/>
    <col min="7682" max="7682" width="4.7109375" customWidth="1"/>
    <col min="7683" max="7683" width="15.7109375" customWidth="1"/>
    <col min="7684" max="7684" width="13.5703125" customWidth="1"/>
    <col min="7685" max="7687" width="12.7109375" bestFit="1" customWidth="1"/>
    <col min="7688" max="7688" width="14" bestFit="1" customWidth="1"/>
    <col min="7931" max="7931" width="3.7109375" customWidth="1"/>
    <col min="7932" max="7932" width="4" customWidth="1"/>
    <col min="7933" max="7933" width="4.42578125" customWidth="1"/>
    <col min="7934" max="7934" width="2.7109375" customWidth="1"/>
    <col min="7935" max="7935" width="30.7109375" customWidth="1"/>
    <col min="7936" max="7936" width="4.7109375" customWidth="1"/>
    <col min="7937" max="7937" width="9.7109375" customWidth="1"/>
    <col min="7938" max="7938" width="4.7109375" customWidth="1"/>
    <col min="7939" max="7939" width="15.7109375" customWidth="1"/>
    <col min="7940" max="7940" width="13.5703125" customWidth="1"/>
    <col min="7941" max="7943" width="12.7109375" bestFit="1" customWidth="1"/>
    <col min="7944" max="7944" width="14" bestFit="1" customWidth="1"/>
    <col min="8187" max="8187" width="3.7109375" customWidth="1"/>
    <col min="8188" max="8188" width="4" customWidth="1"/>
    <col min="8189" max="8189" width="4.42578125" customWidth="1"/>
    <col min="8190" max="8190" width="2.7109375" customWidth="1"/>
    <col min="8191" max="8191" width="30.7109375" customWidth="1"/>
    <col min="8192" max="8192" width="4.7109375" customWidth="1"/>
    <col min="8193" max="8193" width="9.7109375" customWidth="1"/>
    <col min="8194" max="8194" width="4.7109375" customWidth="1"/>
    <col min="8195" max="8195" width="15.7109375" customWidth="1"/>
    <col min="8196" max="8196" width="13.5703125" customWidth="1"/>
    <col min="8197" max="8199" width="12.7109375" bestFit="1" customWidth="1"/>
    <col min="8200" max="8200" width="14" bestFit="1" customWidth="1"/>
    <col min="8443" max="8443" width="3.7109375" customWidth="1"/>
    <col min="8444" max="8444" width="4" customWidth="1"/>
    <col min="8445" max="8445" width="4.42578125" customWidth="1"/>
    <col min="8446" max="8446" width="2.7109375" customWidth="1"/>
    <col min="8447" max="8447" width="30.7109375" customWidth="1"/>
    <col min="8448" max="8448" width="4.7109375" customWidth="1"/>
    <col min="8449" max="8449" width="9.7109375" customWidth="1"/>
    <col min="8450" max="8450" width="4.7109375" customWidth="1"/>
    <col min="8451" max="8451" width="15.7109375" customWidth="1"/>
    <col min="8452" max="8452" width="13.5703125" customWidth="1"/>
    <col min="8453" max="8455" width="12.7109375" bestFit="1" customWidth="1"/>
    <col min="8456" max="8456" width="14" bestFit="1" customWidth="1"/>
    <col min="8699" max="8699" width="3.7109375" customWidth="1"/>
    <col min="8700" max="8700" width="4" customWidth="1"/>
    <col min="8701" max="8701" width="4.42578125" customWidth="1"/>
    <col min="8702" max="8702" width="2.7109375" customWidth="1"/>
    <col min="8703" max="8703" width="30.7109375" customWidth="1"/>
    <col min="8704" max="8704" width="4.7109375" customWidth="1"/>
    <col min="8705" max="8705" width="9.7109375" customWidth="1"/>
    <col min="8706" max="8706" width="4.7109375" customWidth="1"/>
    <col min="8707" max="8707" width="15.7109375" customWidth="1"/>
    <col min="8708" max="8708" width="13.5703125" customWidth="1"/>
    <col min="8709" max="8711" width="12.7109375" bestFit="1" customWidth="1"/>
    <col min="8712" max="8712" width="14" bestFit="1" customWidth="1"/>
    <col min="8955" max="8955" width="3.7109375" customWidth="1"/>
    <col min="8956" max="8956" width="4" customWidth="1"/>
    <col min="8957" max="8957" width="4.42578125" customWidth="1"/>
    <col min="8958" max="8958" width="2.7109375" customWidth="1"/>
    <col min="8959" max="8959" width="30.7109375" customWidth="1"/>
    <col min="8960" max="8960" width="4.7109375" customWidth="1"/>
    <col min="8961" max="8961" width="9.7109375" customWidth="1"/>
    <col min="8962" max="8962" width="4.7109375" customWidth="1"/>
    <col min="8963" max="8963" width="15.7109375" customWidth="1"/>
    <col min="8964" max="8964" width="13.5703125" customWidth="1"/>
    <col min="8965" max="8967" width="12.7109375" bestFit="1" customWidth="1"/>
    <col min="8968" max="8968" width="14" bestFit="1" customWidth="1"/>
    <col min="9211" max="9211" width="3.7109375" customWidth="1"/>
    <col min="9212" max="9212" width="4" customWidth="1"/>
    <col min="9213" max="9213" width="4.42578125" customWidth="1"/>
    <col min="9214" max="9214" width="2.7109375" customWidth="1"/>
    <col min="9215" max="9215" width="30.7109375" customWidth="1"/>
    <col min="9216" max="9216" width="4.7109375" customWidth="1"/>
    <col min="9217" max="9217" width="9.7109375" customWidth="1"/>
    <col min="9218" max="9218" width="4.7109375" customWidth="1"/>
    <col min="9219" max="9219" width="15.7109375" customWidth="1"/>
    <col min="9220" max="9220" width="13.5703125" customWidth="1"/>
    <col min="9221" max="9223" width="12.7109375" bestFit="1" customWidth="1"/>
    <col min="9224" max="9224" width="14" bestFit="1" customWidth="1"/>
    <col min="9467" max="9467" width="3.7109375" customWidth="1"/>
    <col min="9468" max="9468" width="4" customWidth="1"/>
    <col min="9469" max="9469" width="4.42578125" customWidth="1"/>
    <col min="9470" max="9470" width="2.7109375" customWidth="1"/>
    <col min="9471" max="9471" width="30.7109375" customWidth="1"/>
    <col min="9472" max="9472" width="4.7109375" customWidth="1"/>
    <col min="9473" max="9473" width="9.7109375" customWidth="1"/>
    <col min="9474" max="9474" width="4.7109375" customWidth="1"/>
    <col min="9475" max="9475" width="15.7109375" customWidth="1"/>
    <col min="9476" max="9476" width="13.5703125" customWidth="1"/>
    <col min="9477" max="9479" width="12.7109375" bestFit="1" customWidth="1"/>
    <col min="9480" max="9480" width="14" bestFit="1" customWidth="1"/>
    <col min="9723" max="9723" width="3.7109375" customWidth="1"/>
    <col min="9724" max="9724" width="4" customWidth="1"/>
    <col min="9725" max="9725" width="4.42578125" customWidth="1"/>
    <col min="9726" max="9726" width="2.7109375" customWidth="1"/>
    <col min="9727" max="9727" width="30.7109375" customWidth="1"/>
    <col min="9728" max="9728" width="4.7109375" customWidth="1"/>
    <col min="9729" max="9729" width="9.7109375" customWidth="1"/>
    <col min="9730" max="9730" width="4.7109375" customWidth="1"/>
    <col min="9731" max="9731" width="15.7109375" customWidth="1"/>
    <col min="9732" max="9732" width="13.5703125" customWidth="1"/>
    <col min="9733" max="9735" width="12.7109375" bestFit="1" customWidth="1"/>
    <col min="9736" max="9736" width="14" bestFit="1" customWidth="1"/>
    <col min="9979" max="9979" width="3.7109375" customWidth="1"/>
    <col min="9980" max="9980" width="4" customWidth="1"/>
    <col min="9981" max="9981" width="4.42578125" customWidth="1"/>
    <col min="9982" max="9982" width="2.7109375" customWidth="1"/>
    <col min="9983" max="9983" width="30.7109375" customWidth="1"/>
    <col min="9984" max="9984" width="4.7109375" customWidth="1"/>
    <col min="9985" max="9985" width="9.7109375" customWidth="1"/>
    <col min="9986" max="9986" width="4.7109375" customWidth="1"/>
    <col min="9987" max="9987" width="15.7109375" customWidth="1"/>
    <col min="9988" max="9988" width="13.5703125" customWidth="1"/>
    <col min="9989" max="9991" width="12.7109375" bestFit="1" customWidth="1"/>
    <col min="9992" max="9992" width="14" bestFit="1" customWidth="1"/>
    <col min="10235" max="10235" width="3.7109375" customWidth="1"/>
    <col min="10236" max="10236" width="4" customWidth="1"/>
    <col min="10237" max="10237" width="4.42578125" customWidth="1"/>
    <col min="10238" max="10238" width="2.7109375" customWidth="1"/>
    <col min="10239" max="10239" width="30.7109375" customWidth="1"/>
    <col min="10240" max="10240" width="4.7109375" customWidth="1"/>
    <col min="10241" max="10241" width="9.7109375" customWidth="1"/>
    <col min="10242" max="10242" width="4.7109375" customWidth="1"/>
    <col min="10243" max="10243" width="15.7109375" customWidth="1"/>
    <col min="10244" max="10244" width="13.5703125" customWidth="1"/>
    <col min="10245" max="10247" width="12.7109375" bestFit="1" customWidth="1"/>
    <col min="10248" max="10248" width="14" bestFit="1" customWidth="1"/>
    <col min="10491" max="10491" width="3.7109375" customWidth="1"/>
    <col min="10492" max="10492" width="4" customWidth="1"/>
    <col min="10493" max="10493" width="4.42578125" customWidth="1"/>
    <col min="10494" max="10494" width="2.7109375" customWidth="1"/>
    <col min="10495" max="10495" width="30.7109375" customWidth="1"/>
    <col min="10496" max="10496" width="4.7109375" customWidth="1"/>
    <col min="10497" max="10497" width="9.7109375" customWidth="1"/>
    <col min="10498" max="10498" width="4.7109375" customWidth="1"/>
    <col min="10499" max="10499" width="15.7109375" customWidth="1"/>
    <col min="10500" max="10500" width="13.5703125" customWidth="1"/>
    <col min="10501" max="10503" width="12.7109375" bestFit="1" customWidth="1"/>
    <col min="10504" max="10504" width="14" bestFit="1" customWidth="1"/>
    <col min="10747" max="10747" width="3.7109375" customWidth="1"/>
    <col min="10748" max="10748" width="4" customWidth="1"/>
    <col min="10749" max="10749" width="4.42578125" customWidth="1"/>
    <col min="10750" max="10750" width="2.7109375" customWidth="1"/>
    <col min="10751" max="10751" width="30.7109375" customWidth="1"/>
    <col min="10752" max="10752" width="4.7109375" customWidth="1"/>
    <col min="10753" max="10753" width="9.7109375" customWidth="1"/>
    <col min="10754" max="10754" width="4.7109375" customWidth="1"/>
    <col min="10755" max="10755" width="15.7109375" customWidth="1"/>
    <col min="10756" max="10756" width="13.5703125" customWidth="1"/>
    <col min="10757" max="10759" width="12.7109375" bestFit="1" customWidth="1"/>
    <col min="10760" max="10760" width="14" bestFit="1" customWidth="1"/>
    <col min="11003" max="11003" width="3.7109375" customWidth="1"/>
    <col min="11004" max="11004" width="4" customWidth="1"/>
    <col min="11005" max="11005" width="4.42578125" customWidth="1"/>
    <col min="11006" max="11006" width="2.7109375" customWidth="1"/>
    <col min="11007" max="11007" width="30.7109375" customWidth="1"/>
    <col min="11008" max="11008" width="4.7109375" customWidth="1"/>
    <col min="11009" max="11009" width="9.7109375" customWidth="1"/>
    <col min="11010" max="11010" width="4.7109375" customWidth="1"/>
    <col min="11011" max="11011" width="15.7109375" customWidth="1"/>
    <col min="11012" max="11012" width="13.5703125" customWidth="1"/>
    <col min="11013" max="11015" width="12.7109375" bestFit="1" customWidth="1"/>
    <col min="11016" max="11016" width="14" bestFit="1" customWidth="1"/>
    <col min="11259" max="11259" width="3.7109375" customWidth="1"/>
    <col min="11260" max="11260" width="4" customWidth="1"/>
    <col min="11261" max="11261" width="4.42578125" customWidth="1"/>
    <col min="11262" max="11262" width="2.7109375" customWidth="1"/>
    <col min="11263" max="11263" width="30.7109375" customWidth="1"/>
    <col min="11264" max="11264" width="4.7109375" customWidth="1"/>
    <col min="11265" max="11265" width="9.7109375" customWidth="1"/>
    <col min="11266" max="11266" width="4.7109375" customWidth="1"/>
    <col min="11267" max="11267" width="15.7109375" customWidth="1"/>
    <col min="11268" max="11268" width="13.5703125" customWidth="1"/>
    <col min="11269" max="11271" width="12.7109375" bestFit="1" customWidth="1"/>
    <col min="11272" max="11272" width="14" bestFit="1" customWidth="1"/>
    <col min="11515" max="11515" width="3.7109375" customWidth="1"/>
    <col min="11516" max="11516" width="4" customWidth="1"/>
    <col min="11517" max="11517" width="4.42578125" customWidth="1"/>
    <col min="11518" max="11518" width="2.7109375" customWidth="1"/>
    <col min="11519" max="11519" width="30.7109375" customWidth="1"/>
    <col min="11520" max="11520" width="4.7109375" customWidth="1"/>
    <col min="11521" max="11521" width="9.7109375" customWidth="1"/>
    <col min="11522" max="11522" width="4.7109375" customWidth="1"/>
    <col min="11523" max="11523" width="15.7109375" customWidth="1"/>
    <col min="11524" max="11524" width="13.5703125" customWidth="1"/>
    <col min="11525" max="11527" width="12.7109375" bestFit="1" customWidth="1"/>
    <col min="11528" max="11528" width="14" bestFit="1" customWidth="1"/>
    <col min="11771" max="11771" width="3.7109375" customWidth="1"/>
    <col min="11772" max="11772" width="4" customWidth="1"/>
    <col min="11773" max="11773" width="4.42578125" customWidth="1"/>
    <col min="11774" max="11774" width="2.7109375" customWidth="1"/>
    <col min="11775" max="11775" width="30.7109375" customWidth="1"/>
    <col min="11776" max="11776" width="4.7109375" customWidth="1"/>
    <col min="11777" max="11777" width="9.7109375" customWidth="1"/>
    <col min="11778" max="11778" width="4.7109375" customWidth="1"/>
    <col min="11779" max="11779" width="15.7109375" customWidth="1"/>
    <col min="11780" max="11780" width="13.5703125" customWidth="1"/>
    <col min="11781" max="11783" width="12.7109375" bestFit="1" customWidth="1"/>
    <col min="11784" max="11784" width="14" bestFit="1" customWidth="1"/>
    <col min="12027" max="12027" width="3.7109375" customWidth="1"/>
    <col min="12028" max="12028" width="4" customWidth="1"/>
    <col min="12029" max="12029" width="4.42578125" customWidth="1"/>
    <col min="12030" max="12030" width="2.7109375" customWidth="1"/>
    <col min="12031" max="12031" width="30.7109375" customWidth="1"/>
    <col min="12032" max="12032" width="4.7109375" customWidth="1"/>
    <col min="12033" max="12033" width="9.7109375" customWidth="1"/>
    <col min="12034" max="12034" width="4.7109375" customWidth="1"/>
    <col min="12035" max="12035" width="15.7109375" customWidth="1"/>
    <col min="12036" max="12036" width="13.5703125" customWidth="1"/>
    <col min="12037" max="12039" width="12.7109375" bestFit="1" customWidth="1"/>
    <col min="12040" max="12040" width="14" bestFit="1" customWidth="1"/>
    <col min="12283" max="12283" width="3.7109375" customWidth="1"/>
    <col min="12284" max="12284" width="4" customWidth="1"/>
    <col min="12285" max="12285" width="4.42578125" customWidth="1"/>
    <col min="12286" max="12286" width="2.7109375" customWidth="1"/>
    <col min="12287" max="12287" width="30.7109375" customWidth="1"/>
    <col min="12288" max="12288" width="4.7109375" customWidth="1"/>
    <col min="12289" max="12289" width="9.7109375" customWidth="1"/>
    <col min="12290" max="12290" width="4.7109375" customWidth="1"/>
    <col min="12291" max="12291" width="15.7109375" customWidth="1"/>
    <col min="12292" max="12292" width="13.5703125" customWidth="1"/>
    <col min="12293" max="12295" width="12.7109375" bestFit="1" customWidth="1"/>
    <col min="12296" max="12296" width="14" bestFit="1" customWidth="1"/>
    <col min="12539" max="12539" width="3.7109375" customWidth="1"/>
    <col min="12540" max="12540" width="4" customWidth="1"/>
    <col min="12541" max="12541" width="4.42578125" customWidth="1"/>
    <col min="12542" max="12542" width="2.7109375" customWidth="1"/>
    <col min="12543" max="12543" width="30.7109375" customWidth="1"/>
    <col min="12544" max="12544" width="4.7109375" customWidth="1"/>
    <col min="12545" max="12545" width="9.7109375" customWidth="1"/>
    <col min="12546" max="12546" width="4.7109375" customWidth="1"/>
    <col min="12547" max="12547" width="15.7109375" customWidth="1"/>
    <col min="12548" max="12548" width="13.5703125" customWidth="1"/>
    <col min="12549" max="12551" width="12.7109375" bestFit="1" customWidth="1"/>
    <col min="12552" max="12552" width="14" bestFit="1" customWidth="1"/>
    <col min="12795" max="12795" width="3.7109375" customWidth="1"/>
    <col min="12796" max="12796" width="4" customWidth="1"/>
    <col min="12797" max="12797" width="4.42578125" customWidth="1"/>
    <col min="12798" max="12798" width="2.7109375" customWidth="1"/>
    <col min="12799" max="12799" width="30.7109375" customWidth="1"/>
    <col min="12800" max="12800" width="4.7109375" customWidth="1"/>
    <col min="12801" max="12801" width="9.7109375" customWidth="1"/>
    <col min="12802" max="12802" width="4.7109375" customWidth="1"/>
    <col min="12803" max="12803" width="15.7109375" customWidth="1"/>
    <col min="12804" max="12804" width="13.5703125" customWidth="1"/>
    <col min="12805" max="12807" width="12.7109375" bestFit="1" customWidth="1"/>
    <col min="12808" max="12808" width="14" bestFit="1" customWidth="1"/>
    <col min="13051" max="13051" width="3.7109375" customWidth="1"/>
    <col min="13052" max="13052" width="4" customWidth="1"/>
    <col min="13053" max="13053" width="4.42578125" customWidth="1"/>
    <col min="13054" max="13054" width="2.7109375" customWidth="1"/>
    <col min="13055" max="13055" width="30.7109375" customWidth="1"/>
    <col min="13056" max="13056" width="4.7109375" customWidth="1"/>
    <col min="13057" max="13057" width="9.7109375" customWidth="1"/>
    <col min="13058" max="13058" width="4.7109375" customWidth="1"/>
    <col min="13059" max="13059" width="15.7109375" customWidth="1"/>
    <col min="13060" max="13060" width="13.5703125" customWidth="1"/>
    <col min="13061" max="13063" width="12.7109375" bestFit="1" customWidth="1"/>
    <col min="13064" max="13064" width="14" bestFit="1" customWidth="1"/>
    <col min="13307" max="13307" width="3.7109375" customWidth="1"/>
    <col min="13308" max="13308" width="4" customWidth="1"/>
    <col min="13309" max="13309" width="4.42578125" customWidth="1"/>
    <col min="13310" max="13310" width="2.7109375" customWidth="1"/>
    <col min="13311" max="13311" width="30.7109375" customWidth="1"/>
    <col min="13312" max="13312" width="4.7109375" customWidth="1"/>
    <col min="13313" max="13313" width="9.7109375" customWidth="1"/>
    <col min="13314" max="13314" width="4.7109375" customWidth="1"/>
    <col min="13315" max="13315" width="15.7109375" customWidth="1"/>
    <col min="13316" max="13316" width="13.5703125" customWidth="1"/>
    <col min="13317" max="13319" width="12.7109375" bestFit="1" customWidth="1"/>
    <col min="13320" max="13320" width="14" bestFit="1" customWidth="1"/>
    <col min="13563" max="13563" width="3.7109375" customWidth="1"/>
    <col min="13564" max="13564" width="4" customWidth="1"/>
    <col min="13565" max="13565" width="4.42578125" customWidth="1"/>
    <col min="13566" max="13566" width="2.7109375" customWidth="1"/>
    <col min="13567" max="13567" width="30.7109375" customWidth="1"/>
    <col min="13568" max="13568" width="4.7109375" customWidth="1"/>
    <col min="13569" max="13569" width="9.7109375" customWidth="1"/>
    <col min="13570" max="13570" width="4.7109375" customWidth="1"/>
    <col min="13571" max="13571" width="15.7109375" customWidth="1"/>
    <col min="13572" max="13572" width="13.5703125" customWidth="1"/>
    <col min="13573" max="13575" width="12.7109375" bestFit="1" customWidth="1"/>
    <col min="13576" max="13576" width="14" bestFit="1" customWidth="1"/>
    <col min="13819" max="13819" width="3.7109375" customWidth="1"/>
    <col min="13820" max="13820" width="4" customWidth="1"/>
    <col min="13821" max="13821" width="4.42578125" customWidth="1"/>
    <col min="13822" max="13822" width="2.7109375" customWidth="1"/>
    <col min="13823" max="13823" width="30.7109375" customWidth="1"/>
    <col min="13824" max="13824" width="4.7109375" customWidth="1"/>
    <col min="13825" max="13825" width="9.7109375" customWidth="1"/>
    <col min="13826" max="13826" width="4.7109375" customWidth="1"/>
    <col min="13827" max="13827" width="15.7109375" customWidth="1"/>
    <col min="13828" max="13828" width="13.5703125" customWidth="1"/>
    <col min="13829" max="13831" width="12.7109375" bestFit="1" customWidth="1"/>
    <col min="13832" max="13832" width="14" bestFit="1" customWidth="1"/>
    <col min="14075" max="14075" width="3.7109375" customWidth="1"/>
    <col min="14076" max="14076" width="4" customWidth="1"/>
    <col min="14077" max="14077" width="4.42578125" customWidth="1"/>
    <col min="14078" max="14078" width="2.7109375" customWidth="1"/>
    <col min="14079" max="14079" width="30.7109375" customWidth="1"/>
    <col min="14080" max="14080" width="4.7109375" customWidth="1"/>
    <col min="14081" max="14081" width="9.7109375" customWidth="1"/>
    <col min="14082" max="14082" width="4.7109375" customWidth="1"/>
    <col min="14083" max="14083" width="15.7109375" customWidth="1"/>
    <col min="14084" max="14084" width="13.5703125" customWidth="1"/>
    <col min="14085" max="14087" width="12.7109375" bestFit="1" customWidth="1"/>
    <col min="14088" max="14088" width="14" bestFit="1" customWidth="1"/>
    <col min="14331" max="14331" width="3.7109375" customWidth="1"/>
    <col min="14332" max="14332" width="4" customWidth="1"/>
    <col min="14333" max="14333" width="4.42578125" customWidth="1"/>
    <col min="14334" max="14334" width="2.7109375" customWidth="1"/>
    <col min="14335" max="14335" width="30.7109375" customWidth="1"/>
    <col min="14336" max="14336" width="4.7109375" customWidth="1"/>
    <col min="14337" max="14337" width="9.7109375" customWidth="1"/>
    <col min="14338" max="14338" width="4.7109375" customWidth="1"/>
    <col min="14339" max="14339" width="15.7109375" customWidth="1"/>
    <col min="14340" max="14340" width="13.5703125" customWidth="1"/>
    <col min="14341" max="14343" width="12.7109375" bestFit="1" customWidth="1"/>
    <col min="14344" max="14344" width="14" bestFit="1" customWidth="1"/>
    <col min="14587" max="14587" width="3.7109375" customWidth="1"/>
    <col min="14588" max="14588" width="4" customWidth="1"/>
    <col min="14589" max="14589" width="4.42578125" customWidth="1"/>
    <col min="14590" max="14590" width="2.7109375" customWidth="1"/>
    <col min="14591" max="14591" width="30.7109375" customWidth="1"/>
    <col min="14592" max="14592" width="4.7109375" customWidth="1"/>
    <col min="14593" max="14593" width="9.7109375" customWidth="1"/>
    <col min="14594" max="14594" width="4.7109375" customWidth="1"/>
    <col min="14595" max="14595" width="15.7109375" customWidth="1"/>
    <col min="14596" max="14596" width="13.5703125" customWidth="1"/>
    <col min="14597" max="14599" width="12.7109375" bestFit="1" customWidth="1"/>
    <col min="14600" max="14600" width="14" bestFit="1" customWidth="1"/>
    <col min="14843" max="14843" width="3.7109375" customWidth="1"/>
    <col min="14844" max="14844" width="4" customWidth="1"/>
    <col min="14845" max="14845" width="4.42578125" customWidth="1"/>
    <col min="14846" max="14846" width="2.7109375" customWidth="1"/>
    <col min="14847" max="14847" width="30.7109375" customWidth="1"/>
    <col min="14848" max="14848" width="4.7109375" customWidth="1"/>
    <col min="14849" max="14849" width="9.7109375" customWidth="1"/>
    <col min="14850" max="14850" width="4.7109375" customWidth="1"/>
    <col min="14851" max="14851" width="15.7109375" customWidth="1"/>
    <col min="14852" max="14852" width="13.5703125" customWidth="1"/>
    <col min="14853" max="14855" width="12.7109375" bestFit="1" customWidth="1"/>
    <col min="14856" max="14856" width="14" bestFit="1" customWidth="1"/>
    <col min="15099" max="15099" width="3.7109375" customWidth="1"/>
    <col min="15100" max="15100" width="4" customWidth="1"/>
    <col min="15101" max="15101" width="4.42578125" customWidth="1"/>
    <col min="15102" max="15102" width="2.7109375" customWidth="1"/>
    <col min="15103" max="15103" width="30.7109375" customWidth="1"/>
    <col min="15104" max="15104" width="4.7109375" customWidth="1"/>
    <col min="15105" max="15105" width="9.7109375" customWidth="1"/>
    <col min="15106" max="15106" width="4.7109375" customWidth="1"/>
    <col min="15107" max="15107" width="15.7109375" customWidth="1"/>
    <col min="15108" max="15108" width="13.5703125" customWidth="1"/>
    <col min="15109" max="15111" width="12.7109375" bestFit="1" customWidth="1"/>
    <col min="15112" max="15112" width="14" bestFit="1" customWidth="1"/>
    <col min="15355" max="15355" width="3.7109375" customWidth="1"/>
    <col min="15356" max="15356" width="4" customWidth="1"/>
    <col min="15357" max="15357" width="4.42578125" customWidth="1"/>
    <col min="15358" max="15358" width="2.7109375" customWidth="1"/>
    <col min="15359" max="15359" width="30.7109375" customWidth="1"/>
    <col min="15360" max="15360" width="4.7109375" customWidth="1"/>
    <col min="15361" max="15361" width="9.7109375" customWidth="1"/>
    <col min="15362" max="15362" width="4.7109375" customWidth="1"/>
    <col min="15363" max="15363" width="15.7109375" customWidth="1"/>
    <col min="15364" max="15364" width="13.5703125" customWidth="1"/>
    <col min="15365" max="15367" width="12.7109375" bestFit="1" customWidth="1"/>
    <col min="15368" max="15368" width="14" bestFit="1" customWidth="1"/>
    <col min="15611" max="15611" width="3.7109375" customWidth="1"/>
    <col min="15612" max="15612" width="4" customWidth="1"/>
    <col min="15613" max="15613" width="4.42578125" customWidth="1"/>
    <col min="15614" max="15614" width="2.7109375" customWidth="1"/>
    <col min="15615" max="15615" width="30.7109375" customWidth="1"/>
    <col min="15616" max="15616" width="4.7109375" customWidth="1"/>
    <col min="15617" max="15617" width="9.7109375" customWidth="1"/>
    <col min="15618" max="15618" width="4.7109375" customWidth="1"/>
    <col min="15619" max="15619" width="15.7109375" customWidth="1"/>
    <col min="15620" max="15620" width="13.5703125" customWidth="1"/>
    <col min="15621" max="15623" width="12.7109375" bestFit="1" customWidth="1"/>
    <col min="15624" max="15624" width="14" bestFit="1" customWidth="1"/>
    <col min="15867" max="15867" width="3.7109375" customWidth="1"/>
    <col min="15868" max="15868" width="4" customWidth="1"/>
    <col min="15869" max="15869" width="4.42578125" customWidth="1"/>
    <col min="15870" max="15870" width="2.7109375" customWidth="1"/>
    <col min="15871" max="15871" width="30.7109375" customWidth="1"/>
    <col min="15872" max="15872" width="4.7109375" customWidth="1"/>
    <col min="15873" max="15873" width="9.7109375" customWidth="1"/>
    <col min="15874" max="15874" width="4.7109375" customWidth="1"/>
    <col min="15875" max="15875" width="15.7109375" customWidth="1"/>
    <col min="15876" max="15876" width="13.5703125" customWidth="1"/>
    <col min="15877" max="15879" width="12.7109375" bestFit="1" customWidth="1"/>
    <col min="15880" max="15880" width="14" bestFit="1" customWidth="1"/>
    <col min="16123" max="16123" width="3.7109375" customWidth="1"/>
    <col min="16124" max="16124" width="4" customWidth="1"/>
    <col min="16125" max="16125" width="4.42578125" customWidth="1"/>
    <col min="16126" max="16126" width="2.7109375" customWidth="1"/>
    <col min="16127" max="16127" width="30.7109375" customWidth="1"/>
    <col min="16128" max="16128" width="4.7109375" customWidth="1"/>
    <col min="16129" max="16129" width="9.7109375" customWidth="1"/>
    <col min="16130" max="16130" width="4.7109375" customWidth="1"/>
    <col min="16131" max="16131" width="15.7109375" customWidth="1"/>
    <col min="16132" max="16132" width="13.5703125" customWidth="1"/>
    <col min="16133" max="16135" width="12.7109375" bestFit="1" customWidth="1"/>
    <col min="16136" max="16136" width="14" bestFit="1" customWidth="1"/>
  </cols>
  <sheetData>
    <row r="1" spans="1:10" s="98" customFormat="1" ht="26.25" x14ac:dyDescent="0.4">
      <c r="A1" s="142" t="s">
        <v>26</v>
      </c>
      <c r="B1" s="142"/>
      <c r="C1" s="142"/>
      <c r="D1" s="142"/>
      <c r="E1" s="142"/>
      <c r="F1" s="142"/>
      <c r="G1" s="142"/>
      <c r="H1" s="142"/>
    </row>
    <row r="2" spans="1:10" s="98" customFormat="1" ht="26.25" x14ac:dyDescent="0.4">
      <c r="A2" s="142" t="s">
        <v>113</v>
      </c>
      <c r="B2" s="142"/>
      <c r="C2" s="142"/>
      <c r="D2" s="142"/>
      <c r="E2" s="142"/>
      <c r="F2" s="142"/>
      <c r="G2" s="142"/>
      <c r="H2" s="142"/>
    </row>
    <row r="3" spans="1:10" ht="18.75" x14ac:dyDescent="0.25">
      <c r="A3" s="4"/>
      <c r="B3" s="5"/>
      <c r="C3" s="5"/>
      <c r="D3" s="5"/>
      <c r="E3" s="5"/>
      <c r="G3" s="5"/>
    </row>
    <row r="4" spans="1:10" s="99" customFormat="1" ht="18.75" x14ac:dyDescent="0.3">
      <c r="A4" s="4"/>
      <c r="B4" s="4"/>
      <c r="C4" s="4"/>
      <c r="D4" s="4"/>
      <c r="E4" s="22"/>
      <c r="F4" s="24"/>
      <c r="G4" s="4"/>
      <c r="H4" s="103" t="s">
        <v>1</v>
      </c>
    </row>
    <row r="5" spans="1:10" s="99" customFormat="1" ht="21" x14ac:dyDescent="0.3">
      <c r="A5" s="4"/>
      <c r="B5" s="4"/>
      <c r="C5" s="4"/>
      <c r="D5" s="4"/>
      <c r="E5" s="26"/>
      <c r="F5" s="24"/>
      <c r="G5" s="27"/>
      <c r="H5" s="104" t="s">
        <v>103</v>
      </c>
    </row>
    <row r="6" spans="1:10" s="99" customFormat="1" ht="18.75" x14ac:dyDescent="0.3">
      <c r="A6" s="24"/>
      <c r="B6" s="24"/>
      <c r="C6" s="24"/>
      <c r="D6" s="24"/>
      <c r="E6" s="24"/>
      <c r="F6" s="24"/>
      <c r="G6" s="24"/>
      <c r="H6" s="103"/>
    </row>
    <row r="7" spans="1:10" s="99" customFormat="1" ht="18.75" x14ac:dyDescent="0.3">
      <c r="A7" s="4" t="s">
        <v>2</v>
      </c>
      <c r="B7" s="4"/>
      <c r="C7" s="4"/>
      <c r="D7" s="4"/>
      <c r="E7" s="29"/>
      <c r="F7" s="24"/>
      <c r="G7" s="30"/>
      <c r="H7" s="105"/>
    </row>
    <row r="8" spans="1:10" s="99" customFormat="1" ht="18.75" x14ac:dyDescent="0.3">
      <c r="A8" s="24"/>
      <c r="B8" s="24"/>
      <c r="C8" s="24"/>
      <c r="D8" s="24"/>
      <c r="E8" s="24"/>
      <c r="F8" s="24"/>
      <c r="G8" s="24"/>
      <c r="H8" s="103"/>
    </row>
    <row r="9" spans="1:10" s="99" customFormat="1" ht="18.75" x14ac:dyDescent="0.3">
      <c r="A9" s="24"/>
      <c r="B9" s="144" t="s">
        <v>104</v>
      </c>
      <c r="C9" s="144"/>
      <c r="D9" s="144"/>
      <c r="E9" s="32"/>
      <c r="F9" s="24"/>
      <c r="G9" s="32"/>
      <c r="H9" s="103">
        <f>Proposed!H11</f>
        <v>214500</v>
      </c>
    </row>
    <row r="10" spans="1:10" s="99" customFormat="1" ht="21" x14ac:dyDescent="0.45">
      <c r="A10" s="24"/>
      <c r="B10" s="144" t="s">
        <v>22</v>
      </c>
      <c r="C10" s="144"/>
      <c r="D10" s="144"/>
      <c r="E10" s="35"/>
      <c r="F10" s="24"/>
      <c r="G10" s="35"/>
      <c r="H10" s="106">
        <f>Proposed!H12</f>
        <v>100</v>
      </c>
    </row>
    <row r="11" spans="1:10" s="99" customFormat="1" ht="21" x14ac:dyDescent="0.3">
      <c r="A11" s="4" t="s">
        <v>4</v>
      </c>
      <c r="B11" s="4"/>
      <c r="C11" s="4"/>
      <c r="D11" s="4"/>
      <c r="E11" s="38"/>
      <c r="F11" s="24"/>
      <c r="G11" s="38"/>
      <c r="H11" s="107">
        <f>Proposed!H14</f>
        <v>214600</v>
      </c>
      <c r="J11" s="100"/>
    </row>
    <row r="12" spans="1:10" s="99" customFormat="1" ht="18.75" x14ac:dyDescent="0.3">
      <c r="A12" s="24"/>
      <c r="B12" s="24"/>
      <c r="C12" s="24"/>
      <c r="D12" s="24"/>
      <c r="E12" s="34"/>
      <c r="F12" s="24"/>
      <c r="G12" s="34"/>
      <c r="H12" s="103"/>
    </row>
    <row r="13" spans="1:10" s="99" customFormat="1" ht="18.75" x14ac:dyDescent="0.3">
      <c r="A13" s="4" t="s">
        <v>5</v>
      </c>
      <c r="B13" s="4"/>
      <c r="C13" s="4"/>
      <c r="D13" s="4"/>
      <c r="E13" s="29"/>
      <c r="F13" s="24"/>
      <c r="G13" s="30"/>
      <c r="H13" s="105"/>
    </row>
    <row r="14" spans="1:10" s="99" customFormat="1" ht="18.75" x14ac:dyDescent="0.3">
      <c r="A14" s="24"/>
      <c r="B14" s="24"/>
      <c r="C14" s="24"/>
      <c r="D14" s="24"/>
      <c r="E14" s="24"/>
      <c r="F14" s="24"/>
      <c r="G14" s="24"/>
      <c r="H14" s="103"/>
    </row>
    <row r="15" spans="1:10" s="99" customFormat="1" ht="18.75" x14ac:dyDescent="0.3">
      <c r="A15" s="24"/>
      <c r="B15" s="24"/>
      <c r="C15" s="24" t="s">
        <v>31</v>
      </c>
      <c r="D15" s="24"/>
      <c r="E15" s="32"/>
      <c r="F15" s="24"/>
      <c r="G15" s="32"/>
      <c r="H15" s="103">
        <f>Proposed!H18</f>
        <v>1500</v>
      </c>
    </row>
    <row r="16" spans="1:10" s="99" customFormat="1" ht="18.75" x14ac:dyDescent="0.3">
      <c r="A16" s="24"/>
      <c r="B16" s="24"/>
      <c r="C16" s="24" t="s">
        <v>32</v>
      </c>
      <c r="D16" s="24"/>
      <c r="E16" s="32"/>
      <c r="F16" s="24"/>
      <c r="G16" s="32"/>
      <c r="H16" s="103">
        <f>Proposed!H19</f>
        <v>12000</v>
      </c>
    </row>
    <row r="17" spans="1:8" s="99" customFormat="1" ht="18.75" x14ac:dyDescent="0.3">
      <c r="A17" s="24"/>
      <c r="B17" s="24"/>
      <c r="C17" s="24" t="s">
        <v>36</v>
      </c>
      <c r="D17" s="24"/>
      <c r="E17" s="32"/>
      <c r="F17" s="24"/>
      <c r="G17" s="32"/>
      <c r="H17" s="103">
        <f>Proposed!H20</f>
        <v>1800</v>
      </c>
    </row>
    <row r="18" spans="1:8" s="99" customFormat="1" ht="18.75" x14ac:dyDescent="0.3">
      <c r="A18" s="24"/>
      <c r="B18" s="24"/>
      <c r="C18" s="24" t="s">
        <v>41</v>
      </c>
      <c r="D18" s="24"/>
      <c r="E18" s="32"/>
      <c r="F18" s="24"/>
      <c r="G18" s="32"/>
      <c r="H18" s="103">
        <f>Proposed!H21</f>
        <v>20665</v>
      </c>
    </row>
    <row r="19" spans="1:8" s="99" customFormat="1" ht="18.75" x14ac:dyDescent="0.3">
      <c r="A19" s="24"/>
      <c r="B19" s="24"/>
      <c r="C19" s="24" t="s">
        <v>42</v>
      </c>
      <c r="D19" s="24"/>
      <c r="E19" s="32"/>
      <c r="F19" s="24"/>
      <c r="G19" s="32"/>
      <c r="H19" s="103">
        <f>Proposed!H22</f>
        <v>16788</v>
      </c>
    </row>
    <row r="20" spans="1:8" s="99" customFormat="1" ht="18.75" x14ac:dyDescent="0.3">
      <c r="A20" s="24"/>
      <c r="B20" s="24"/>
      <c r="C20" s="24" t="s">
        <v>8</v>
      </c>
      <c r="D20" s="24"/>
      <c r="E20" s="32"/>
      <c r="F20" s="24"/>
      <c r="G20" s="32"/>
      <c r="H20" s="103">
        <f>Proposed!H23</f>
        <v>4360</v>
      </c>
    </row>
    <row r="21" spans="1:8" s="99" customFormat="1" ht="18.75" x14ac:dyDescent="0.3">
      <c r="A21" s="24"/>
      <c r="B21" s="24"/>
      <c r="C21" s="24" t="s">
        <v>51</v>
      </c>
      <c r="D21" s="24"/>
      <c r="E21" s="32"/>
      <c r="F21" s="24"/>
      <c r="G21" s="32"/>
      <c r="H21" s="103">
        <f>Proposed!H24</f>
        <v>9500</v>
      </c>
    </row>
    <row r="22" spans="1:8" s="99" customFormat="1" ht="18.75" x14ac:dyDescent="0.3">
      <c r="A22" s="24"/>
      <c r="B22" s="24"/>
      <c r="C22" s="24" t="s">
        <v>55</v>
      </c>
      <c r="D22" s="24"/>
      <c r="E22" s="32"/>
      <c r="F22" s="24"/>
      <c r="G22" s="32"/>
      <c r="H22" s="103">
        <f>Proposed!H25</f>
        <v>60000</v>
      </c>
    </row>
    <row r="23" spans="1:8" s="99" customFormat="1" ht="18.75" x14ac:dyDescent="0.3">
      <c r="A23" s="24"/>
      <c r="B23" s="24"/>
      <c r="C23" s="24" t="s">
        <v>33</v>
      </c>
      <c r="D23" s="24"/>
      <c r="E23" s="32"/>
      <c r="F23" s="24"/>
      <c r="G23" s="32"/>
      <c r="H23" s="103">
        <f>Proposed!H26</f>
        <v>1200</v>
      </c>
    </row>
    <row r="24" spans="1:8" s="99" customFormat="1" ht="18.75" x14ac:dyDescent="0.3">
      <c r="A24" s="24"/>
      <c r="B24" s="24"/>
      <c r="C24" s="24" t="s">
        <v>34</v>
      </c>
      <c r="D24" s="24"/>
      <c r="E24" s="32"/>
      <c r="F24" s="24"/>
      <c r="G24" s="32"/>
      <c r="H24" s="103">
        <f>Proposed!H27</f>
        <v>680</v>
      </c>
    </row>
    <row r="25" spans="1:8" s="99" customFormat="1" ht="18.75" x14ac:dyDescent="0.3">
      <c r="A25" s="24"/>
      <c r="B25" s="24"/>
      <c r="C25" s="24" t="s">
        <v>35</v>
      </c>
      <c r="D25" s="24"/>
      <c r="E25" s="32"/>
      <c r="F25" s="24"/>
      <c r="G25" s="32"/>
      <c r="H25" s="103">
        <f>Proposed!H28</f>
        <v>3000</v>
      </c>
    </row>
    <row r="26" spans="1:8" s="99" customFormat="1" ht="18.75" x14ac:dyDescent="0.3">
      <c r="A26" s="24"/>
      <c r="B26" s="24"/>
      <c r="C26" s="24"/>
      <c r="D26" s="24"/>
      <c r="E26" s="32"/>
      <c r="F26" s="24"/>
      <c r="G26" s="32"/>
      <c r="H26" s="103"/>
    </row>
    <row r="27" spans="1:8" s="99" customFormat="1" ht="21" x14ac:dyDescent="0.3">
      <c r="A27" s="4" t="s">
        <v>9</v>
      </c>
      <c r="B27" s="4"/>
      <c r="C27" s="4"/>
      <c r="D27" s="4"/>
      <c r="E27" s="43"/>
      <c r="F27" s="24"/>
      <c r="G27" s="43"/>
      <c r="H27" s="108">
        <f>SUM(H15:H26)</f>
        <v>131493</v>
      </c>
    </row>
    <row r="28" spans="1:8" s="99" customFormat="1" ht="18.75" x14ac:dyDescent="0.3">
      <c r="A28" s="24"/>
      <c r="B28" s="24"/>
      <c r="C28" s="24"/>
      <c r="D28" s="24"/>
      <c r="E28" s="34"/>
      <c r="F28" s="24"/>
      <c r="G28" s="34"/>
      <c r="H28" s="103"/>
    </row>
    <row r="29" spans="1:8" s="99" customFormat="1" ht="18.75" x14ac:dyDescent="0.3">
      <c r="A29" s="4" t="s">
        <v>10</v>
      </c>
      <c r="B29" s="4"/>
      <c r="C29" s="4"/>
      <c r="D29" s="4"/>
      <c r="E29" s="34"/>
      <c r="F29" s="24"/>
      <c r="G29" s="24"/>
      <c r="H29" s="103">
        <f>Proposed!H34</f>
        <v>83107</v>
      </c>
    </row>
    <row r="30" spans="1:8" s="99" customFormat="1" ht="18.75" x14ac:dyDescent="0.3">
      <c r="A30" s="24"/>
      <c r="B30" s="144" t="s">
        <v>114</v>
      </c>
      <c r="C30" s="144"/>
      <c r="D30" s="144"/>
      <c r="E30" s="32"/>
      <c r="F30" s="24"/>
      <c r="G30" s="32"/>
      <c r="H30" s="103"/>
    </row>
    <row r="31" spans="1:8" s="99" customFormat="1" ht="21" x14ac:dyDescent="0.45">
      <c r="A31" s="24"/>
      <c r="B31" s="24"/>
      <c r="C31" s="24"/>
      <c r="D31" s="24"/>
      <c r="E31" s="35"/>
      <c r="F31" s="24"/>
      <c r="G31" s="46"/>
    </row>
    <row r="32" spans="1:8" s="99" customFormat="1" ht="21" x14ac:dyDescent="0.3">
      <c r="A32" s="4" t="s">
        <v>12</v>
      </c>
      <c r="B32" s="4"/>
      <c r="C32" s="4"/>
      <c r="D32" s="4"/>
      <c r="E32" s="43"/>
      <c r="F32" s="24"/>
      <c r="G32" s="43"/>
      <c r="H32" s="108">
        <f>SUM(H27:H30)</f>
        <v>214600</v>
      </c>
    </row>
    <row r="33" spans="1:8" s="99" customFormat="1" ht="18.75" x14ac:dyDescent="0.3">
      <c r="A33" s="24"/>
      <c r="B33" s="24"/>
      <c r="C33" s="24"/>
      <c r="D33" s="24"/>
      <c r="E33" s="34"/>
      <c r="F33" s="24"/>
      <c r="G33" s="24"/>
      <c r="H33" s="103"/>
    </row>
    <row r="34" spans="1:8" s="99" customFormat="1" ht="21" x14ac:dyDescent="0.3">
      <c r="A34" s="4" t="s">
        <v>13</v>
      </c>
      <c r="B34" s="4"/>
      <c r="C34" s="4"/>
      <c r="D34" s="4"/>
      <c r="E34" s="38"/>
      <c r="F34" s="24"/>
      <c r="G34" s="38"/>
      <c r="H34" s="131">
        <f>Proposed!H39</f>
        <v>0</v>
      </c>
    </row>
    <row r="35" spans="1:8" x14ac:dyDescent="0.25">
      <c r="E35" s="11"/>
    </row>
    <row r="36" spans="1:8" x14ac:dyDescent="0.25">
      <c r="A36" s="134">
        <f ca="1">NOW()+D38</f>
        <v>43167.598793634257</v>
      </c>
      <c r="B36" s="134"/>
      <c r="C36" s="134"/>
      <c r="D36" s="134"/>
      <c r="E36" s="11"/>
    </row>
  </sheetData>
  <mergeCells count="6">
    <mergeCell ref="A1:H1"/>
    <mergeCell ref="A2:H2"/>
    <mergeCell ref="A36:D36"/>
    <mergeCell ref="B9:D9"/>
    <mergeCell ref="B10:D10"/>
    <mergeCell ref="B30:D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YE Projectionj</vt:lpstr>
      <vt:lpstr>Proposed</vt:lpstr>
      <vt:lpstr>Notes</vt:lpstr>
      <vt:lpstr>Reserve</vt:lpstr>
      <vt:lpstr>Revenue - Expense</vt:lpstr>
      <vt:lpstr>Approved BUdget</vt:lpstr>
      <vt:lpstr>Reserve!Print_Area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Crofton18</dc:creator>
  <cp:lastModifiedBy>Crofton18</cp:lastModifiedBy>
  <cp:lastPrinted>2018-03-08T19:21:39Z</cp:lastPrinted>
  <dcterms:created xsi:type="dcterms:W3CDTF">2018-03-08T14:41:42Z</dcterms:created>
  <dcterms:modified xsi:type="dcterms:W3CDTF">2018-03-08T19:22:33Z</dcterms:modified>
</cp:coreProperties>
</file>